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<sst xmlns="http://schemas.openxmlformats.org/spreadsheetml/2006/main" count="512" uniqueCount="151">
  <si>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</si>
  <si>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</si>
  <si>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</si>
  <si>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</si>
  <si>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</si>
  <si>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</si>
  <si>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</si>
  <si>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</si>
  <si>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</si>
  <si>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</si>
  <si>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</si>
  <si>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</si>
  <si>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</si>
  <si>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</si>
  <si>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</si>
  <si>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</si>
  <si>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</si>
  <si>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</si>
  <si>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</si>
  <si>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</si>
  <si>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</si>
  <si>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</si>
  <si>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</si>
  <si>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</si>
  <si>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</si>
  <si>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</si>
  <si>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</si>
  <si>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</si>
  <si>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</si>
  <si>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</si>
  <si>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</si>
  <si>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</si>
  <si>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</si>
  <si>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</si>
  <si>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</si>
  <si>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</si>
  <si>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</si>
  <si>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</si>
  <si>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</si>
  <si>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</si>
  <si>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</si>
  <si>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</si>
  <si>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</si>
  <si>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</si>
  <si>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</si>
  <si>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</si>
  <si>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</si>
  <si>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</si>
  <si>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</si>
  <si>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</si>
  <si>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</si>
  <si>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</si>
  <si>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</si>
  <si>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</si>
  <si>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</si>
  <si>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</si>
  <si>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</si>
  <si>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</si>
  <si>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</si>
  <si>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</si>
  <si>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</si>
  <si>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</si>
  <si>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</si>
  <si>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</si>
  <si>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</si>
  <si>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</si>
  <si>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</si>
  <si>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</si>
  <si>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</si>
  <si>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</si>
  <si>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</si>
  <si>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</si>
  <si>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</si>
  <si>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</si>
  <si>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</si>
  <si>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</si>
  <si>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</si>
  <si>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</si>
  <si>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</si>
  <si>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</si>
  <si>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</si>
  <si>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</si>
  <si>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</si>
  <si>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</si>
  <si>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</si>
  <si>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</si>
  <si>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</si>
  <si>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</si>
  <si>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</si>
  <si>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</si>
  <si>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</si>
  <si>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</si>
  <si>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</si>
  <si>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</si>
  <si>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</si>
  <si>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</si>
  <si>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</si>
  <si>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</si>
  <si>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</si>
  <si>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</si>
  <si>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</si>
  <si>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</si>
  <si>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</si>
  <si>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</si>
  <si>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</si>
  <si>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</si>
  <si>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</si>
  <si>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</si>
  <si>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</si>
  <si>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</si>
  <si>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</si>
  <si>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</si>
  <si>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</si>
  <si>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</si>
  <si>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</si>
  <si>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</si>
  <si>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</si>
  <si>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</si>
  <si>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</si>
  <si>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</si>
  <si>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</si>
  <si>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</si>
  <si>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</si>
  <si>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</si>
  <si>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</si>
  <si>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</si>
  <si>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</si>
  <si>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</si>
  <si>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</si>
  <si>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</si>
  <si>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</si>
  <si>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</si>
  <si>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</si>
  <si>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</si>
  <si>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</si>
  <si>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</si>
  <si>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</si>
  <si>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</si>
  <si>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</si>
  <si>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</si>
  <si>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</si>
  <si>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</si>
  <si>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</si>
  <si>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</si>
  <si>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</si>
  <si>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</si>
  <si>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</si>
  <si>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</si>
  <si>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 xml:space="preserve">от 31.05.2018 г. № 28 </t>
  </si>
  <si>
    <t>Реализация мероприятий муниципальной программы "Молодое поколение Ханты-Мансийского района на 2018-2020 годы"</t>
  </si>
  <si>
    <t xml:space="preserve">к решению Совета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</si>
</sst>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3" fillId="0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165" fontId="4" fillId="0" borderId="7" xfId="20" applyNumberFormat="1" applyFont="1" applyFill="1" applyBorder="1" applyAlignment="1" applyProtection="1">
      <alignment/>
      <protection hidden="1"/>
    </xf>
    <xf numFmtId="166" fontId="4" fillId="0" borderId="7" xfId="20" applyNumberFormat="1" applyFont="1" applyFill="1" applyBorder="1" applyAlignment="1" applyProtection="1">
      <alignment/>
      <protection hidden="1"/>
    </xf>
    <xf numFmtId="167" fontId="4" fillId="0" borderId="7" xfId="20" applyNumberFormat="1" applyFont="1" applyFill="1" applyBorder="1" applyAlignment="1" applyProtection="1">
      <alignment/>
      <protection hidden="1"/>
    </xf>
    <xf numFmtId="165" fontId="4" fillId="2" borderId="7" xfId="20" applyNumberFormat="1" applyFont="1" applyFill="1" applyBorder="1" applyAlignment="1" applyProtection="1">
      <alignment wrapText="1"/>
      <protection hidden="1"/>
    </xf>
    <xf numFmtId="0" fontId="4" fillId="0" borderId="8" xfId="20" applyNumberFormat="1" applyFont="1" applyFill="1" applyBorder="1" applyAlignment="1" applyProtection="1">
      <alignment/>
      <protection hidden="1"/>
    </xf>
    <xf numFmtId="165" fontId="4" fillId="0" borderId="9" xfId="20" applyNumberFormat="1" applyFont="1" applyFill="1" applyBorder="1" applyAlignment="1" applyProtection="1">
      <alignment/>
      <protection hidden="1"/>
    </xf>
    <xf numFmtId="166" fontId="4" fillId="0" borderId="9" xfId="20" applyNumberFormat="1" applyFont="1" applyFill="1" applyBorder="1" applyAlignment="1" applyProtection="1">
      <alignment/>
      <protection hidden="1"/>
    </xf>
    <xf numFmtId="167" fontId="4" fillId="0" borderId="9" xfId="20" applyNumberFormat="1" applyFont="1" applyFill="1" applyBorder="1" applyAlignment="1" applyProtection="1">
      <alignment/>
      <protection hidden="1"/>
    </xf>
    <xf numFmtId="165" fontId="4" fillId="2" borderId="9" xfId="20" applyNumberFormat="1" applyFont="1" applyFill="1" applyBorder="1" applyAlignment="1" applyProtection="1">
      <alignment wrapText="1"/>
      <protection hidden="1"/>
    </xf>
    <xf numFmtId="0" fontId="4" fillId="0" borderId="10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12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13" xfId="20" applyNumberFormat="1" applyFont="1" applyFill="1" applyBorder="1" applyAlignment="1" applyProtection="1">
      <alignment wrapText="1"/>
      <protection hidden="1"/>
    </xf>
    <xf numFmtId="167" fontId="2" fillId="0" borderId="13" xfId="20" applyNumberFormat="1" applyFont="1" applyFill="1" applyBorder="1" applyAlignment="1" applyProtection="1">
      <alignment/>
      <protection hidden="1"/>
    </xf>
    <xf numFmtId="166" fontId="2" fillId="0" borderId="13" xfId="20" applyNumberFormat="1" applyFont="1" applyFill="1" applyBorder="1" applyAlignment="1" applyProtection="1">
      <alignment/>
      <protection hidden="1"/>
    </xf>
    <xf numFmtId="165" fontId="2" fillId="0" borderId="13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4" fillId="0" borderId="9" xfId="20" applyNumberFormat="1" applyFont="1" applyFill="1" applyBorder="1" applyAlignment="1" applyProtection="1">
      <alignment horizontal="left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49" fontId="4" fillId="2" borderId="15" xfId="0" applyNumberFormat="1" applyFont="1" applyFill="1" applyBorder="1" applyAlignment="1">
      <alignment horizontal="center"/>
    </xf>
    <xf numFmtId="165" fontId="4" fillId="3" borderId="9" xfId="20" applyNumberFormat="1" applyFont="1" applyFill="1" applyBorder="1" applyAlignment="1" applyProtection="1">
      <alignment wrapText="1"/>
      <protection hidden="1"/>
    </xf>
    <xf numFmtId="167" fontId="4" fillId="3" borderId="9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horizontal="left"/>
      <protection hidden="1"/>
    </xf>
    <xf numFmtId="49" fontId="4" fillId="3" borderId="15" xfId="0" applyNumberFormat="1" applyFont="1" applyFill="1" applyBorder="1" applyAlignment="1">
      <alignment horizontal="center"/>
    </xf>
    <xf numFmtId="165" fontId="4" fillId="0" borderId="15" xfId="20" applyNumberFormat="1" applyFont="1" applyFill="1" applyBorder="1" applyAlignment="1" applyProtection="1">
      <alignment/>
      <protection hidden="1"/>
    </xf>
    <xf numFmtId="165" fontId="2" fillId="0" borderId="16" xfId="20" applyNumberFormat="1" applyFont="1" applyFill="1" applyBorder="1" applyAlignment="1" applyProtection="1">
      <alignment wrapText="1"/>
      <protection hidden="1"/>
    </xf>
    <xf numFmtId="165" fontId="4" fillId="0" borderId="16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7" xfId="20" applyNumberFormat="1" applyFont="1" applyFill="1" applyBorder="1" applyAlignment="1" applyProtection="1">
      <alignment horizontal="center" vertical="center"/>
      <protection hidden="1"/>
    </xf>
    <xf numFmtId="0" fontId="2" fillId="0" borderId="17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8" xfId="20" applyNumberFormat="1" applyFont="1" applyFill="1" applyBorder="1" applyAlignment="1" applyProtection="1">
      <alignment horizontal="center" vertical="center"/>
      <protection hidden="1"/>
    </xf>
    <xf numFmtId="0" fontId="2" fillId="0" borderId="19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 horizontal="left"/>
      <protection hidden="1"/>
    </xf>
    <xf numFmtId="49" fontId="2" fillId="2" borderId="20" xfId="20" applyNumberFormat="1" applyFont="1" applyFill="1" applyBorder="1" applyAlignment="1" applyProtection="1">
      <alignment wrapText="1"/>
      <protection hidden="1"/>
    </xf>
    <xf numFmtId="49" fontId="2" fillId="2" borderId="15" xfId="20" applyNumberFormat="1" applyFont="1" applyFill="1" applyBorder="1" applyAlignment="1" applyProtection="1">
      <alignment wrapText="1"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49" fontId="2" fillId="2" borderId="15" xfId="20" applyNumberFormat="1" applyFont="1" applyFill="1" applyBorder="1" applyAlignment="1" applyProtection="1">
      <alignment horizontal="right" wrapText="1"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2" fillId="0" borderId="10" xfId="20" applyNumberFormat="1" applyFont="1" applyFill="1" applyBorder="1" applyAlignment="1" applyProtection="1">
      <alignment/>
      <protection hidden="1"/>
    </xf>
    <xf numFmtId="168" fontId="2" fillId="0" borderId="9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22" xfId="20" applyNumberFormat="1" applyFont="1" applyFill="1" applyBorder="1" applyAlignment="1" applyProtection="1">
      <alignment/>
      <protection hidden="1"/>
    </xf>
    <xf numFmtId="168" fontId="4" fillId="0" borderId="9" xfId="20" applyNumberFormat="1" applyFont="1" applyFill="1" applyBorder="1" applyAlignment="1" applyProtection="1">
      <alignment/>
      <protection hidden="1"/>
    </xf>
    <xf numFmtId="168" fontId="4" fillId="0" borderId="22" xfId="20" applyNumberFormat="1" applyFont="1" applyFill="1" applyBorder="1" applyAlignment="1" applyProtection="1">
      <alignment/>
      <protection hidden="1"/>
    </xf>
    <xf numFmtId="168" fontId="2" fillId="0" borderId="9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4" fillId="3" borderId="9" xfId="20" applyNumberFormat="1" applyFont="1" applyFill="1" applyBorder="1" applyAlignment="1" applyProtection="1">
      <alignment/>
      <protection hidden="1"/>
    </xf>
    <xf numFmtId="168" fontId="4" fillId="3" borderId="22" xfId="20" applyNumberFormat="1" applyFont="1" applyFill="1" applyBorder="1" applyAlignment="1" applyProtection="1">
      <alignment/>
      <protection hidden="1"/>
    </xf>
    <xf numFmtId="168" fontId="4" fillId="0" borderId="15" xfId="20" applyNumberFormat="1" applyFont="1" applyFill="1" applyBorder="1" applyAlignment="1" applyProtection="1">
      <alignment wrapText="1"/>
      <protection hidden="1"/>
    </xf>
    <xf numFmtId="168" fontId="4" fillId="0" borderId="8" xfId="20" applyNumberFormat="1" applyFont="1" applyFill="1" applyBorder="1" applyAlignment="1" applyProtection="1">
      <alignment wrapText="1"/>
      <protection hidden="1"/>
    </xf>
    <xf numFmtId="168" fontId="4" fillId="0" borderId="7" xfId="20" applyNumberFormat="1" applyFont="1" applyFill="1" applyBorder="1" applyAlignment="1" applyProtection="1">
      <alignment/>
      <protection hidden="1"/>
    </xf>
    <xf numFmtId="168" fontId="4" fillId="0" borderId="23" xfId="20" applyNumberFormat="1" applyFont="1" applyFill="1" applyBorder="1" applyAlignment="1" applyProtection="1">
      <alignment/>
      <protection hidden="1"/>
    </xf>
    <xf numFmtId="168" fontId="2" fillId="0" borderId="24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8" fontId="2" fillId="0" borderId="26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2" fillId="3" borderId="1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5" fontId="4" fillId="0" borderId="15" xfId="20" applyNumberFormat="1" applyFont="1" applyFill="1" applyBorder="1" applyAlignment="1" applyProtection="1">
      <alignment wrapText="1"/>
      <protection hidden="1"/>
    </xf>
    <xf numFmtId="165" fontId="4" fillId="0" borderId="15" xfId="20" applyNumberFormat="1" applyFont="1" applyFill="1" applyBorder="1" applyAlignment="1" applyProtection="1">
      <alignment horizontal="left" wrapText="1"/>
      <protection hidden="1"/>
    </xf>
    <xf numFmtId="165" fontId="4" fillId="0" borderId="9" xfId="20" applyNumberFormat="1" applyFont="1" applyFill="1" applyBorder="1" applyAlignment="1" applyProtection="1">
      <alignment wrapText="1"/>
      <protection hidden="1"/>
    </xf>
    <xf numFmtId="165" fontId="4" fillId="0" borderId="9" xfId="20" applyNumberFormat="1" applyFont="1" applyFill="1" applyBorder="1" applyAlignment="1" applyProtection="1">
      <alignment horizontal="left" wrapText="1"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4" fillId="0" borderId="22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5" fontId="4" fillId="3" borderId="20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8" fontId="4" fillId="4" borderId="9" xfId="20" applyNumberFormat="1" applyFont="1" applyFill="1" applyBorder="1" applyAlignment="1" applyProtection="1">
      <alignment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29" xfId="20" applyNumberFormat="1" applyFont="1" applyFill="1" applyBorder="1" applyAlignment="1" applyProtection="1">
      <alignment wrapText="1"/>
      <protection hidden="1"/>
    </xf>
    <xf numFmtId="165" fontId="2" fillId="0" borderId="3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vertical="center" wrapText="1"/>
      <protection hidden="1"/>
    </xf>
    <xf numFmtId="165" fontId="2" fillId="0" borderId="20" xfId="20" applyNumberFormat="1" applyFont="1" applyFill="1" applyBorder="1" applyAlignment="1" applyProtection="1">
      <alignment vertical="center" wrapText="1"/>
      <protection hidden="1"/>
    </xf>
    <xf numFmtId="165" fontId="4" fillId="0" borderId="20" xfId="20" applyNumberFormat="1" applyFont="1" applyFill="1" applyBorder="1" applyAlignment="1" applyProtection="1">
      <alignment horizontal="left" wrapText="1"/>
      <protection hidden="1"/>
    </xf>
    <xf numFmtId="165" fontId="4" fillId="0" borderId="27" xfId="20" applyNumberFormat="1" applyFont="1" applyFill="1" applyBorder="1" applyAlignment="1" applyProtection="1">
      <alignment horizontal="left" wrapText="1"/>
      <protection hidden="1"/>
    </xf>
    <xf numFmtId="165" fontId="4" fillId="0" borderId="16" xfId="20" applyNumberFormat="1" applyFont="1" applyFill="1" applyBorder="1" applyAlignment="1" applyProtection="1">
      <alignment horizontal="left" wrapText="1"/>
      <protection hidden="1"/>
    </xf>
    <xf numFmtId="165" fontId="4" fillId="0" borderId="20" xfId="20" applyNumberFormat="1" applyFont="1" applyFill="1" applyBorder="1" applyAlignment="1" applyProtection="1">
      <alignment vertical="center" wrapText="1"/>
      <protection hidden="1"/>
    </xf>
    <xf numFmtId="165" fontId="4" fillId="0" borderId="27" xfId="20" applyNumberFormat="1" applyFont="1" applyFill="1" applyBorder="1" applyAlignment="1" applyProtection="1">
      <alignment vertical="center" wrapText="1"/>
      <protection hidden="1"/>
    </xf>
    <xf numFmtId="165" fontId="4" fillId="0" borderId="16" xfId="20" applyNumberFormat="1" applyFont="1" applyFill="1" applyBorder="1" applyAlignment="1" applyProtection="1">
      <alignment vertical="center" wrapText="1"/>
      <protection hidden="1"/>
    </xf>
    <xf numFmtId="165" fontId="4" fillId="0" borderId="14" xfId="20" applyNumberFormat="1" applyFont="1" applyFill="1" applyBorder="1" applyAlignment="1" applyProtection="1">
      <alignment vertical="center"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20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5" fontId="4" fillId="3" borderId="20" xfId="20" applyNumberFormat="1" applyFont="1" applyFill="1" applyBorder="1" applyAlignment="1" applyProtection="1">
      <alignment wrapText="1"/>
      <protection hidden="1"/>
    </xf>
    <xf numFmtId="165" fontId="4" fillId="0" borderId="31" xfId="20" applyNumberFormat="1" applyFont="1" applyFill="1" applyBorder="1" applyAlignment="1" applyProtection="1">
      <alignment wrapText="1"/>
      <protection hidden="1"/>
    </xf>
    <xf numFmtId="165" fontId="4" fillId="0" borderId="3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showGridLines="0" tabSelected="1" workbookViewId="0" topLeftCell="J1">
      <selection activeCell="R2" sqref="R2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24.57421875" style="1" customWidth="1"/>
    <col min="19" max="19" width="0.13671875" style="1" customWidth="1"/>
    <col min="20" max="228" width="9.140625" style="1" customWidth="1"/>
    <col min="229" max="16384" width="9.140625" style="1" customWidth="1"/>
  </cols>
  <sheetData>
    <row r="1" ht="15">
      <c r="R1" s="1" t="s">
        <v>145</v>
      </c>
    </row>
    <row r="2" ht="15">
      <c r="R2" s="1" t="s">
        <v>150</v>
      </c>
    </row>
    <row r="3" ht="15">
      <c r="R3" s="1" t="s">
        <v>122</v>
      </c>
    </row>
    <row r="4" spans="1:19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"/>
      <c r="Q4" s="3"/>
      <c r="R4" s="3" t="s">
        <v>123</v>
      </c>
      <c r="S4" s="3"/>
    </row>
    <row r="5" spans="1:19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5"/>
      <c r="O5" s="30"/>
      <c r="P5" s="3"/>
      <c r="Q5" s="3"/>
      <c r="R5" s="3" t="s">
        <v>148</v>
      </c>
      <c r="S5" s="3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5"/>
      <c r="O6" s="30"/>
      <c r="P6" s="3"/>
      <c r="Q6" s="3"/>
      <c r="R6" s="3"/>
      <c r="S6" s="3"/>
    </row>
    <row r="7" spans="1:19" ht="50.25" customHeight="1">
      <c r="A7" s="34"/>
      <c r="B7" s="34"/>
      <c r="C7" s="34"/>
      <c r="D7" s="34"/>
      <c r="E7" s="34"/>
      <c r="F7" s="34"/>
      <c r="G7" s="34"/>
      <c r="H7" s="34"/>
      <c r="I7" s="34"/>
      <c r="J7" s="123" t="s">
        <v>140</v>
      </c>
      <c r="K7" s="123"/>
      <c r="L7" s="123"/>
      <c r="M7" s="123"/>
      <c r="N7" s="123"/>
      <c r="O7" s="123"/>
      <c r="P7" s="123"/>
      <c r="Q7" s="123"/>
      <c r="R7" s="123"/>
      <c r="S7" s="3"/>
    </row>
    <row r="8" spans="1:19" ht="12.75" customHeight="1" thickBot="1">
      <c r="A8" s="3"/>
      <c r="B8" s="61"/>
      <c r="C8" s="61"/>
      <c r="D8" s="61"/>
      <c r="E8" s="61"/>
      <c r="F8" s="61"/>
      <c r="G8" s="61"/>
      <c r="H8" s="61"/>
      <c r="I8" s="33"/>
      <c r="J8" s="61"/>
      <c r="K8" s="61"/>
      <c r="L8" s="61"/>
      <c r="M8" s="61"/>
      <c r="N8" s="61"/>
      <c r="O8" s="61"/>
      <c r="P8" s="61"/>
      <c r="Q8" s="61"/>
      <c r="R8" s="36" t="s">
        <v>124</v>
      </c>
      <c r="S8" s="3"/>
    </row>
    <row r="9" spans="1:19" ht="47.25" customHeight="1" thickBot="1">
      <c r="A9" s="32" t="s">
        <v>121</v>
      </c>
      <c r="B9" s="62" t="s">
        <v>120</v>
      </c>
      <c r="C9" s="63"/>
      <c r="D9" s="63"/>
      <c r="E9" s="63"/>
      <c r="F9" s="63"/>
      <c r="G9" s="63"/>
      <c r="H9" s="63"/>
      <c r="I9" s="32"/>
      <c r="J9" s="31" t="s">
        <v>119</v>
      </c>
      <c r="K9" s="64"/>
      <c r="L9" s="31" t="s">
        <v>118</v>
      </c>
      <c r="M9" s="65" t="s">
        <v>117</v>
      </c>
      <c r="N9" s="31" t="s">
        <v>116</v>
      </c>
      <c r="O9" s="31" t="s">
        <v>115</v>
      </c>
      <c r="P9" s="31" t="s">
        <v>114</v>
      </c>
      <c r="Q9" s="66" t="s">
        <v>113</v>
      </c>
      <c r="R9" s="29" t="s">
        <v>112</v>
      </c>
      <c r="S9" s="28"/>
    </row>
    <row r="10" spans="1:19" ht="15" customHeight="1">
      <c r="A10" s="124" t="s">
        <v>111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L10" s="37">
        <v>650</v>
      </c>
      <c r="M10" s="38">
        <v>0</v>
      </c>
      <c r="N10" s="38">
        <v>0</v>
      </c>
      <c r="O10" s="39" t="s">
        <v>19</v>
      </c>
      <c r="P10" s="40" t="s">
        <v>18</v>
      </c>
      <c r="Q10" s="77">
        <f>Q11+Q53+Q65+Q104+Q128+Q150+Q165+Q202+Q195</f>
        <v>26620.27</v>
      </c>
      <c r="R10" s="78">
        <f>R11+R53+R65+R104+R128+R150+R165+R202+R195</f>
        <v>238.4</v>
      </c>
      <c r="S10" s="27"/>
    </row>
    <row r="11" spans="1:19" ht="15" customHeight="1">
      <c r="A11" s="126" t="s">
        <v>110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7"/>
      <c r="L11" s="41">
        <v>650</v>
      </c>
      <c r="M11" s="42">
        <v>1</v>
      </c>
      <c r="N11" s="42">
        <v>0</v>
      </c>
      <c r="O11" s="43" t="s">
        <v>19</v>
      </c>
      <c r="P11" s="44" t="s">
        <v>18</v>
      </c>
      <c r="Q11" s="79">
        <f>Q13+Q19+Q48+Q46+Q42</f>
        <v>10647.949999999999</v>
      </c>
      <c r="R11" s="80">
        <f>R13+R19+R48+R46+R42</f>
        <v>0</v>
      </c>
      <c r="S11" s="22"/>
    </row>
    <row r="12" spans="1:19" ht="48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2" t="s">
        <v>126</v>
      </c>
      <c r="K12" s="113"/>
      <c r="L12" s="52">
        <v>650</v>
      </c>
      <c r="M12" s="53">
        <v>1</v>
      </c>
      <c r="N12" s="53">
        <v>0</v>
      </c>
      <c r="O12" s="54">
        <v>0</v>
      </c>
      <c r="P12" s="55">
        <v>0</v>
      </c>
      <c r="Q12" s="81">
        <f>Q13+Q19</f>
        <v>10128.4</v>
      </c>
      <c r="R12" s="82"/>
      <c r="S12" s="22"/>
    </row>
    <row r="13" spans="1:19" ht="57" customHeight="1">
      <c r="A13" s="130" t="s">
        <v>109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41">
        <v>650</v>
      </c>
      <c r="M13" s="42">
        <v>1</v>
      </c>
      <c r="N13" s="42">
        <v>2</v>
      </c>
      <c r="O13" s="43" t="s">
        <v>19</v>
      </c>
      <c r="P13" s="44" t="s">
        <v>18</v>
      </c>
      <c r="Q13" s="79">
        <f>Q14</f>
        <v>1200</v>
      </c>
      <c r="R13" s="80">
        <v>0</v>
      </c>
      <c r="S13" s="22"/>
    </row>
    <row r="14" spans="1:19" ht="37.5" customHeight="1">
      <c r="A14" s="138" t="s">
        <v>108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5"/>
      <c r="L14" s="26">
        <v>650</v>
      </c>
      <c r="M14" s="25">
        <v>1</v>
      </c>
      <c r="N14" s="25">
        <v>2</v>
      </c>
      <c r="O14" s="24" t="s">
        <v>107</v>
      </c>
      <c r="P14" s="23" t="s">
        <v>18</v>
      </c>
      <c r="Q14" s="83">
        <f>SUM(Q15)</f>
        <v>1200</v>
      </c>
      <c r="R14" s="84">
        <v>0</v>
      </c>
      <c r="S14" s="22"/>
    </row>
    <row r="15" spans="1:19" ht="75" customHeight="1">
      <c r="A15" s="135" t="s">
        <v>17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7"/>
      <c r="L15" s="26">
        <v>650</v>
      </c>
      <c r="M15" s="25">
        <v>1</v>
      </c>
      <c r="N15" s="25">
        <v>2</v>
      </c>
      <c r="O15" s="24" t="s">
        <v>107</v>
      </c>
      <c r="P15" s="23" t="s">
        <v>16</v>
      </c>
      <c r="Q15" s="83">
        <f>Q16</f>
        <v>1200</v>
      </c>
      <c r="R15" s="84">
        <v>0</v>
      </c>
      <c r="S15" s="22"/>
    </row>
    <row r="16" spans="1:19" ht="39" customHeight="1">
      <c r="A16" s="135" t="s">
        <v>74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  <c r="L16" s="26">
        <v>650</v>
      </c>
      <c r="M16" s="25">
        <v>1</v>
      </c>
      <c r="N16" s="25">
        <v>2</v>
      </c>
      <c r="O16" s="24" t="s">
        <v>107</v>
      </c>
      <c r="P16" s="23" t="s">
        <v>73</v>
      </c>
      <c r="Q16" s="83">
        <f>SUM(Q17:Q18)</f>
        <v>1200</v>
      </c>
      <c r="R16" s="84">
        <v>0</v>
      </c>
      <c r="S16" s="22"/>
    </row>
    <row r="17" spans="1:19" ht="26.25" customHeight="1">
      <c r="A17" s="132" t="s">
        <v>88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  <c r="L17" s="26">
        <v>650</v>
      </c>
      <c r="M17" s="25">
        <v>1</v>
      </c>
      <c r="N17" s="25">
        <v>2</v>
      </c>
      <c r="O17" s="24" t="s">
        <v>107</v>
      </c>
      <c r="P17" s="23" t="s">
        <v>87</v>
      </c>
      <c r="Q17" s="83">
        <v>922.7</v>
      </c>
      <c r="R17" s="84">
        <v>0</v>
      </c>
      <c r="S17" s="22"/>
    </row>
    <row r="18" spans="1:19" ht="66.75" customHeight="1">
      <c r="A18" s="135" t="s">
        <v>84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26">
        <v>650</v>
      </c>
      <c r="M18" s="25">
        <v>1</v>
      </c>
      <c r="N18" s="25">
        <v>2</v>
      </c>
      <c r="O18" s="24" t="s">
        <v>107</v>
      </c>
      <c r="P18" s="23" t="s">
        <v>83</v>
      </c>
      <c r="Q18" s="83">
        <v>277.3</v>
      </c>
      <c r="R18" s="84">
        <v>0</v>
      </c>
      <c r="S18" s="22"/>
    </row>
    <row r="19" spans="1:19" ht="78.75" customHeight="1">
      <c r="A19" s="126" t="s">
        <v>106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7"/>
      <c r="L19" s="41">
        <v>650</v>
      </c>
      <c r="M19" s="42">
        <v>1</v>
      </c>
      <c r="N19" s="42">
        <v>4</v>
      </c>
      <c r="O19" s="43" t="s">
        <v>19</v>
      </c>
      <c r="P19" s="44" t="s">
        <v>18</v>
      </c>
      <c r="Q19" s="79">
        <f>Q20+Q26+Q32</f>
        <v>8928.4</v>
      </c>
      <c r="R19" s="80">
        <f>R20+R26+R32</f>
        <v>0</v>
      </c>
      <c r="S19" s="22"/>
    </row>
    <row r="20" spans="1:19" ht="40.5" customHeight="1">
      <c r="A20" s="128" t="s">
        <v>105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9"/>
      <c r="L20" s="26">
        <v>650</v>
      </c>
      <c r="M20" s="25">
        <v>1</v>
      </c>
      <c r="N20" s="25">
        <v>4</v>
      </c>
      <c r="O20" s="24" t="s">
        <v>104</v>
      </c>
      <c r="P20" s="23" t="s">
        <v>18</v>
      </c>
      <c r="Q20" s="83">
        <f>Q21</f>
        <v>4278.5</v>
      </c>
      <c r="R20" s="84">
        <v>0</v>
      </c>
      <c r="S20" s="22"/>
    </row>
    <row r="21" spans="1:19" ht="74.25" customHeight="1">
      <c r="A21" s="128" t="s">
        <v>17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9"/>
      <c r="L21" s="26">
        <v>650</v>
      </c>
      <c r="M21" s="25">
        <v>1</v>
      </c>
      <c r="N21" s="25">
        <v>4</v>
      </c>
      <c r="O21" s="24" t="s">
        <v>104</v>
      </c>
      <c r="P21" s="23" t="s">
        <v>16</v>
      </c>
      <c r="Q21" s="83">
        <f>Q22</f>
        <v>4278.5</v>
      </c>
      <c r="R21" s="84">
        <v>0</v>
      </c>
      <c r="S21" s="22"/>
    </row>
    <row r="22" spans="1:19" ht="41.25" customHeight="1">
      <c r="A22" s="128" t="s">
        <v>74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9"/>
      <c r="L22" s="26">
        <v>650</v>
      </c>
      <c r="M22" s="25">
        <v>1</v>
      </c>
      <c r="N22" s="25">
        <v>4</v>
      </c>
      <c r="O22" s="24" t="s">
        <v>104</v>
      </c>
      <c r="P22" s="23" t="s">
        <v>73</v>
      </c>
      <c r="Q22" s="83">
        <f>SUM(Q23:Q25)</f>
        <v>4278.5</v>
      </c>
      <c r="R22" s="84">
        <v>0</v>
      </c>
      <c r="S22" s="22"/>
    </row>
    <row r="23" spans="1:19" ht="35.25" customHeight="1">
      <c r="A23" s="128" t="s">
        <v>88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9"/>
      <c r="L23" s="26">
        <v>650</v>
      </c>
      <c r="M23" s="25">
        <v>1</v>
      </c>
      <c r="N23" s="25">
        <v>4</v>
      </c>
      <c r="O23" s="24" t="s">
        <v>104</v>
      </c>
      <c r="P23" s="23" t="s">
        <v>87</v>
      </c>
      <c r="Q23" s="83">
        <v>3275.6</v>
      </c>
      <c r="R23" s="84">
        <v>0</v>
      </c>
      <c r="S23" s="22"/>
    </row>
    <row r="24" spans="1:19" ht="31.5" customHeight="1">
      <c r="A24" s="128" t="s">
        <v>86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9"/>
      <c r="L24" s="26">
        <v>650</v>
      </c>
      <c r="M24" s="25">
        <v>1</v>
      </c>
      <c r="N24" s="25">
        <v>4</v>
      </c>
      <c r="O24" s="24" t="s">
        <v>104</v>
      </c>
      <c r="P24" s="23" t="s">
        <v>85</v>
      </c>
      <c r="Q24" s="87">
        <v>13.8</v>
      </c>
      <c r="R24" s="84">
        <v>0</v>
      </c>
      <c r="S24" s="22"/>
    </row>
    <row r="25" spans="1:19" ht="62.25" customHeight="1">
      <c r="A25" s="128" t="s">
        <v>84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9"/>
      <c r="L25" s="26">
        <v>650</v>
      </c>
      <c r="M25" s="25">
        <v>1</v>
      </c>
      <c r="N25" s="25">
        <v>4</v>
      </c>
      <c r="O25" s="24" t="s">
        <v>104</v>
      </c>
      <c r="P25" s="23" t="s">
        <v>83</v>
      </c>
      <c r="Q25" s="83">
        <v>989.1</v>
      </c>
      <c r="R25" s="84">
        <v>0</v>
      </c>
      <c r="S25" s="22"/>
    </row>
    <row r="26" spans="1:19" ht="39.75" customHeight="1">
      <c r="A26" s="128" t="s">
        <v>103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9"/>
      <c r="L26" s="26">
        <v>650</v>
      </c>
      <c r="M26" s="25">
        <v>1</v>
      </c>
      <c r="N26" s="25">
        <v>4</v>
      </c>
      <c r="O26" s="24" t="s">
        <v>102</v>
      </c>
      <c r="P26" s="23" t="s">
        <v>18</v>
      </c>
      <c r="Q26" s="83">
        <f>Q27</f>
        <v>3288.6</v>
      </c>
      <c r="R26" s="84">
        <v>0</v>
      </c>
      <c r="S26" s="22"/>
    </row>
    <row r="27" spans="1:19" ht="75.75" customHeight="1">
      <c r="A27" s="128" t="s">
        <v>17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9"/>
      <c r="L27" s="26">
        <v>650</v>
      </c>
      <c r="M27" s="25">
        <v>1</v>
      </c>
      <c r="N27" s="25">
        <v>4</v>
      </c>
      <c r="O27" s="24" t="s">
        <v>102</v>
      </c>
      <c r="P27" s="23" t="s">
        <v>16</v>
      </c>
      <c r="Q27" s="83">
        <f>Q28</f>
        <v>3288.6</v>
      </c>
      <c r="R27" s="84">
        <v>0</v>
      </c>
      <c r="S27" s="22"/>
    </row>
    <row r="28" spans="1:19" ht="41.25" customHeight="1">
      <c r="A28" s="128" t="s">
        <v>74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9"/>
      <c r="L28" s="26">
        <v>650</v>
      </c>
      <c r="M28" s="25">
        <v>1</v>
      </c>
      <c r="N28" s="25">
        <v>4</v>
      </c>
      <c r="O28" s="24" t="s">
        <v>102</v>
      </c>
      <c r="P28" s="23" t="s">
        <v>73</v>
      </c>
      <c r="Q28" s="83">
        <f>SUM(Q29:Q31)</f>
        <v>3288.6</v>
      </c>
      <c r="R28" s="84">
        <v>0</v>
      </c>
      <c r="S28" s="22"/>
    </row>
    <row r="29" spans="1:19" ht="27.75" customHeight="1">
      <c r="A29" s="128" t="s">
        <v>88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9"/>
      <c r="L29" s="26">
        <v>650</v>
      </c>
      <c r="M29" s="25">
        <v>1</v>
      </c>
      <c r="N29" s="25">
        <v>4</v>
      </c>
      <c r="O29" s="24" t="s">
        <v>102</v>
      </c>
      <c r="P29" s="23" t="s">
        <v>87</v>
      </c>
      <c r="Q29" s="83">
        <v>2521</v>
      </c>
      <c r="R29" s="84">
        <v>0</v>
      </c>
      <c r="S29" s="22"/>
    </row>
    <row r="30" spans="1:19" ht="30.75" customHeight="1">
      <c r="A30" s="128" t="s">
        <v>86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9"/>
      <c r="L30" s="26">
        <v>650</v>
      </c>
      <c r="M30" s="25">
        <v>1</v>
      </c>
      <c r="N30" s="25">
        <v>4</v>
      </c>
      <c r="O30" s="24" t="s">
        <v>102</v>
      </c>
      <c r="P30" s="23" t="s">
        <v>85</v>
      </c>
      <c r="Q30" s="87">
        <v>6.2</v>
      </c>
      <c r="R30" s="84">
        <v>0</v>
      </c>
      <c r="S30" s="22"/>
    </row>
    <row r="31" spans="1:19" ht="65.25" customHeight="1">
      <c r="A31" s="128" t="s">
        <v>84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9"/>
      <c r="L31" s="26">
        <v>650</v>
      </c>
      <c r="M31" s="25">
        <v>1</v>
      </c>
      <c r="N31" s="25">
        <v>4</v>
      </c>
      <c r="O31" s="24" t="s">
        <v>102</v>
      </c>
      <c r="P31" s="23" t="s">
        <v>83</v>
      </c>
      <c r="Q31" s="87">
        <v>761.4</v>
      </c>
      <c r="R31" s="84">
        <v>0</v>
      </c>
      <c r="S31" s="22"/>
    </row>
    <row r="32" spans="1:19" ht="30.75" customHeight="1">
      <c r="A32" s="128" t="s">
        <v>96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9"/>
      <c r="L32" s="26">
        <v>650</v>
      </c>
      <c r="M32" s="25">
        <v>1</v>
      </c>
      <c r="N32" s="25">
        <v>4</v>
      </c>
      <c r="O32" s="24" t="s">
        <v>99</v>
      </c>
      <c r="P32" s="23" t="s">
        <v>18</v>
      </c>
      <c r="Q32" s="87">
        <f>Q33+Q37</f>
        <v>1361.3</v>
      </c>
      <c r="R32" s="84">
        <v>0</v>
      </c>
      <c r="S32" s="22"/>
    </row>
    <row r="33" spans="1:19" ht="42.75" customHeight="1">
      <c r="A33" s="128" t="s">
        <v>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L33" s="26">
        <v>650</v>
      </c>
      <c r="M33" s="25">
        <v>1</v>
      </c>
      <c r="N33" s="25">
        <v>4</v>
      </c>
      <c r="O33" s="24" t="s">
        <v>99</v>
      </c>
      <c r="P33" s="23" t="s">
        <v>6</v>
      </c>
      <c r="Q33" s="87">
        <f>Q34</f>
        <v>1246.3</v>
      </c>
      <c r="R33" s="84">
        <v>0</v>
      </c>
      <c r="S33" s="22"/>
    </row>
    <row r="34" spans="1:19" ht="42.75" customHeight="1">
      <c r="A34" s="128" t="s">
        <v>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9"/>
      <c r="L34" s="26">
        <v>650</v>
      </c>
      <c r="M34" s="25">
        <v>1</v>
      </c>
      <c r="N34" s="25">
        <v>4</v>
      </c>
      <c r="O34" s="24" t="s">
        <v>99</v>
      </c>
      <c r="P34" s="23" t="s">
        <v>4</v>
      </c>
      <c r="Q34" s="87">
        <f>SUM(Q35:Q36)</f>
        <v>1246.3</v>
      </c>
      <c r="R34" s="84">
        <v>0</v>
      </c>
      <c r="S34" s="22"/>
    </row>
    <row r="35" spans="1:19" ht="42.75" customHeight="1">
      <c r="A35" s="128" t="s">
        <v>50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9"/>
      <c r="L35" s="26">
        <v>650</v>
      </c>
      <c r="M35" s="25">
        <v>1</v>
      </c>
      <c r="N35" s="25">
        <v>4</v>
      </c>
      <c r="O35" s="24" t="s">
        <v>99</v>
      </c>
      <c r="P35" s="23" t="s">
        <v>49</v>
      </c>
      <c r="Q35" s="83">
        <v>0</v>
      </c>
      <c r="R35" s="84">
        <v>0</v>
      </c>
      <c r="S35" s="22"/>
    </row>
    <row r="36" spans="1:19" ht="40.5" customHeight="1">
      <c r="A36" s="128" t="s">
        <v>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9"/>
      <c r="L36" s="26">
        <v>650</v>
      </c>
      <c r="M36" s="25">
        <v>1</v>
      </c>
      <c r="N36" s="25">
        <v>4</v>
      </c>
      <c r="O36" s="24" t="s">
        <v>99</v>
      </c>
      <c r="P36" s="23" t="s">
        <v>1</v>
      </c>
      <c r="Q36" s="87">
        <v>1246.3</v>
      </c>
      <c r="R36" s="84">
        <v>0</v>
      </c>
      <c r="S36" s="22"/>
    </row>
    <row r="37" spans="1:19" ht="15" customHeight="1">
      <c r="A37" s="128" t="s">
        <v>48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9"/>
      <c r="L37" s="26">
        <v>650</v>
      </c>
      <c r="M37" s="25">
        <v>1</v>
      </c>
      <c r="N37" s="25">
        <v>4</v>
      </c>
      <c r="O37" s="24" t="s">
        <v>99</v>
      </c>
      <c r="P37" s="23" t="s">
        <v>47</v>
      </c>
      <c r="Q37" s="83">
        <f>SUM(Q38)</f>
        <v>115</v>
      </c>
      <c r="R37" s="84">
        <v>0</v>
      </c>
      <c r="S37" s="22"/>
    </row>
    <row r="38" spans="1:19" ht="21" customHeight="1">
      <c r="A38" s="128" t="s">
        <v>46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9"/>
      <c r="L38" s="26">
        <v>650</v>
      </c>
      <c r="M38" s="25">
        <v>1</v>
      </c>
      <c r="N38" s="25">
        <v>4</v>
      </c>
      <c r="O38" s="24" t="s">
        <v>99</v>
      </c>
      <c r="P38" s="23" t="s">
        <v>45</v>
      </c>
      <c r="Q38" s="83">
        <f>SUM(Q39:Q41)</f>
        <v>115</v>
      </c>
      <c r="R38" s="84">
        <v>0</v>
      </c>
      <c r="S38" s="22"/>
    </row>
    <row r="39" spans="1:19" ht="27" customHeight="1">
      <c r="A39" s="128" t="s">
        <v>44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26">
        <v>650</v>
      </c>
      <c r="M39" s="25">
        <v>1</v>
      </c>
      <c r="N39" s="25">
        <v>4</v>
      </c>
      <c r="O39" s="24" t="s">
        <v>99</v>
      </c>
      <c r="P39" s="23" t="s">
        <v>43</v>
      </c>
      <c r="Q39" s="83">
        <v>98.5</v>
      </c>
      <c r="R39" s="84">
        <v>0</v>
      </c>
      <c r="S39" s="22"/>
    </row>
    <row r="40" spans="1:19" ht="27" customHeight="1">
      <c r="A40" s="128" t="s">
        <v>101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9"/>
      <c r="L40" s="26">
        <v>650</v>
      </c>
      <c r="M40" s="25">
        <v>1</v>
      </c>
      <c r="N40" s="25">
        <v>4</v>
      </c>
      <c r="O40" s="24" t="s">
        <v>99</v>
      </c>
      <c r="P40" s="23" t="s">
        <v>100</v>
      </c>
      <c r="Q40" s="83">
        <v>1.5</v>
      </c>
      <c r="R40" s="84">
        <v>0</v>
      </c>
      <c r="S40" s="22"/>
    </row>
    <row r="41" spans="1:19" ht="15" customHeight="1">
      <c r="A41" s="128" t="s">
        <v>42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9"/>
      <c r="L41" s="26">
        <v>650</v>
      </c>
      <c r="M41" s="25">
        <v>1</v>
      </c>
      <c r="N41" s="25">
        <v>4</v>
      </c>
      <c r="O41" s="24" t="s">
        <v>99</v>
      </c>
      <c r="P41" s="23" t="s">
        <v>41</v>
      </c>
      <c r="Q41" s="83">
        <v>15</v>
      </c>
      <c r="R41" s="84">
        <v>0</v>
      </c>
      <c r="S41" s="22"/>
    </row>
    <row r="42" spans="1:19" ht="63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75" t="s">
        <v>98</v>
      </c>
      <c r="K42" s="73"/>
      <c r="L42" s="76" t="s">
        <v>142</v>
      </c>
      <c r="M42" s="76" t="s">
        <v>143</v>
      </c>
      <c r="N42" s="76" t="s">
        <v>144</v>
      </c>
      <c r="O42" s="74" t="s">
        <v>19</v>
      </c>
      <c r="P42" s="74" t="s">
        <v>18</v>
      </c>
      <c r="Q42" s="97">
        <f>Q43</f>
        <v>16.25</v>
      </c>
      <c r="R42" s="107">
        <f>R43</f>
        <v>0</v>
      </c>
      <c r="S42" s="106">
        <f>S43</f>
        <v>0</v>
      </c>
    </row>
    <row r="43" spans="1:19" ht="18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 t="s">
        <v>146</v>
      </c>
      <c r="K43" s="109"/>
      <c r="L43" s="26">
        <v>650</v>
      </c>
      <c r="M43" s="25">
        <v>1</v>
      </c>
      <c r="N43" s="25">
        <v>6</v>
      </c>
      <c r="O43" s="24">
        <v>7000089020</v>
      </c>
      <c r="P43" s="45">
        <v>500</v>
      </c>
      <c r="Q43" s="83">
        <f>Q44</f>
        <v>16.25</v>
      </c>
      <c r="R43" s="84">
        <v>0</v>
      </c>
      <c r="S43" s="22"/>
    </row>
    <row r="44" spans="1:19" ht="16.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 t="s">
        <v>36</v>
      </c>
      <c r="K44" s="109"/>
      <c r="L44" s="26">
        <v>650</v>
      </c>
      <c r="M44" s="25">
        <v>1</v>
      </c>
      <c r="N44" s="25">
        <v>6</v>
      </c>
      <c r="O44" s="24">
        <v>7000089020</v>
      </c>
      <c r="P44" s="45">
        <v>540</v>
      </c>
      <c r="Q44" s="83">
        <v>16.25</v>
      </c>
      <c r="R44" s="84">
        <v>0</v>
      </c>
      <c r="S44" s="22"/>
    </row>
    <row r="45" spans="1:19" ht="30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14" t="s">
        <v>96</v>
      </c>
      <c r="K45" s="115"/>
      <c r="L45" s="69">
        <v>650</v>
      </c>
      <c r="M45" s="70">
        <v>1</v>
      </c>
      <c r="N45" s="70">
        <v>7</v>
      </c>
      <c r="O45" s="71">
        <v>0</v>
      </c>
      <c r="P45" s="72">
        <v>0</v>
      </c>
      <c r="Q45" s="85">
        <f>Q46</f>
        <v>500</v>
      </c>
      <c r="R45" s="86">
        <f>R46</f>
        <v>0</v>
      </c>
      <c r="S45" s="22"/>
    </row>
    <row r="46" spans="1:19" ht="12.75" customHeight="1">
      <c r="A46" s="128" t="s">
        <v>48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9"/>
      <c r="L46" s="26">
        <v>650</v>
      </c>
      <c r="M46" s="25">
        <v>1</v>
      </c>
      <c r="N46" s="25">
        <v>7</v>
      </c>
      <c r="O46" s="24">
        <v>7000002090</v>
      </c>
      <c r="P46" s="45">
        <v>800</v>
      </c>
      <c r="Q46" s="83">
        <f>Q47</f>
        <v>500</v>
      </c>
      <c r="R46" s="84">
        <v>0</v>
      </c>
      <c r="S46" s="22"/>
    </row>
    <row r="47" spans="1:19" ht="12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 t="s">
        <v>147</v>
      </c>
      <c r="K47" s="109"/>
      <c r="L47" s="26">
        <v>650</v>
      </c>
      <c r="M47" s="25">
        <v>1</v>
      </c>
      <c r="N47" s="25">
        <v>7</v>
      </c>
      <c r="O47" s="24">
        <v>7000002090</v>
      </c>
      <c r="P47" s="45">
        <v>880</v>
      </c>
      <c r="Q47" s="83">
        <v>500</v>
      </c>
      <c r="R47" s="84">
        <v>0</v>
      </c>
      <c r="S47" s="22"/>
    </row>
    <row r="48" spans="1:19" ht="25.5" customHeight="1">
      <c r="A48" s="126" t="s">
        <v>97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41">
        <v>650</v>
      </c>
      <c r="M48" s="42">
        <v>1</v>
      </c>
      <c r="N48" s="42">
        <v>13</v>
      </c>
      <c r="O48" s="43" t="s">
        <v>19</v>
      </c>
      <c r="P48" s="44" t="s">
        <v>18</v>
      </c>
      <c r="Q48" s="79">
        <f aca="true" t="shared" si="0" ref="Q48:R51">Q49</f>
        <v>3.3</v>
      </c>
      <c r="R48" s="80">
        <f t="shared" si="0"/>
        <v>0</v>
      </c>
      <c r="S48" s="22"/>
    </row>
    <row r="49" spans="1:19" ht="32.25" customHeight="1">
      <c r="A49" s="128" t="s">
        <v>96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26">
        <v>650</v>
      </c>
      <c r="M49" s="25">
        <v>1</v>
      </c>
      <c r="N49" s="25">
        <v>13</v>
      </c>
      <c r="O49" s="24">
        <v>7000002400</v>
      </c>
      <c r="P49" s="23" t="s">
        <v>18</v>
      </c>
      <c r="Q49" s="83">
        <f t="shared" si="0"/>
        <v>3.3</v>
      </c>
      <c r="R49" s="84">
        <f t="shared" si="0"/>
        <v>0</v>
      </c>
      <c r="S49" s="22"/>
    </row>
    <row r="50" spans="1:19" ht="40.5" customHeight="1">
      <c r="A50" s="128" t="s">
        <v>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26">
        <v>650</v>
      </c>
      <c r="M50" s="25">
        <v>1</v>
      </c>
      <c r="N50" s="25">
        <v>13</v>
      </c>
      <c r="O50" s="24">
        <v>7000002400</v>
      </c>
      <c r="P50" s="23" t="s">
        <v>6</v>
      </c>
      <c r="Q50" s="83">
        <f t="shared" si="0"/>
        <v>3.3</v>
      </c>
      <c r="R50" s="84">
        <f t="shared" si="0"/>
        <v>0</v>
      </c>
      <c r="S50" s="22"/>
    </row>
    <row r="51" spans="1:19" ht="42" customHeight="1">
      <c r="A51" s="128" t="s">
        <v>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9"/>
      <c r="L51" s="26">
        <v>650</v>
      </c>
      <c r="M51" s="25">
        <v>1</v>
      </c>
      <c r="N51" s="25">
        <v>13</v>
      </c>
      <c r="O51" s="24">
        <v>7000002400</v>
      </c>
      <c r="P51" s="23" t="s">
        <v>4</v>
      </c>
      <c r="Q51" s="87">
        <f t="shared" si="0"/>
        <v>3.3</v>
      </c>
      <c r="R51" s="84">
        <f t="shared" si="0"/>
        <v>0</v>
      </c>
      <c r="S51" s="22"/>
    </row>
    <row r="52" spans="1:19" ht="37.5" customHeight="1">
      <c r="A52" s="128" t="s">
        <v>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9"/>
      <c r="L52" s="26">
        <v>650</v>
      </c>
      <c r="M52" s="25">
        <v>1</v>
      </c>
      <c r="N52" s="25">
        <v>13</v>
      </c>
      <c r="O52" s="24">
        <v>7000002400</v>
      </c>
      <c r="P52" s="23" t="s">
        <v>1</v>
      </c>
      <c r="Q52" s="83">
        <v>3.3</v>
      </c>
      <c r="R52" s="84">
        <v>0</v>
      </c>
      <c r="S52" s="22"/>
    </row>
    <row r="53" spans="1:19" ht="15" customHeight="1">
      <c r="A53" s="126" t="s">
        <v>95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7"/>
      <c r="L53" s="41">
        <v>650</v>
      </c>
      <c r="M53" s="42">
        <v>2</v>
      </c>
      <c r="N53" s="42">
        <v>0</v>
      </c>
      <c r="O53" s="43" t="s">
        <v>19</v>
      </c>
      <c r="P53" s="44" t="s">
        <v>18</v>
      </c>
      <c r="Q53" s="79">
        <f>Q54</f>
        <v>210.1</v>
      </c>
      <c r="R53" s="80">
        <f>R54</f>
        <v>210.1</v>
      </c>
      <c r="S53" s="22"/>
    </row>
    <row r="54" spans="1:19" ht="21.75" customHeight="1">
      <c r="A54" s="128" t="s">
        <v>94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26">
        <v>650</v>
      </c>
      <c r="M54" s="25">
        <v>2</v>
      </c>
      <c r="N54" s="25">
        <v>3</v>
      </c>
      <c r="O54" s="24" t="s">
        <v>19</v>
      </c>
      <c r="P54" s="23" t="s">
        <v>18</v>
      </c>
      <c r="Q54" s="83">
        <f>Q55</f>
        <v>210.1</v>
      </c>
      <c r="R54" s="84">
        <f>R55</f>
        <v>210.1</v>
      </c>
      <c r="S54" s="22"/>
    </row>
    <row r="55" spans="1:19" ht="48.75" customHeight="1">
      <c r="A55" s="128" t="s">
        <v>93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26">
        <v>650</v>
      </c>
      <c r="M55" s="25">
        <v>2</v>
      </c>
      <c r="N55" s="25">
        <v>3</v>
      </c>
      <c r="O55" s="24" t="s">
        <v>92</v>
      </c>
      <c r="P55" s="23" t="s">
        <v>18</v>
      </c>
      <c r="Q55" s="83">
        <f>Q56+Q61</f>
        <v>210.1</v>
      </c>
      <c r="R55" s="84">
        <f>R56+R61</f>
        <v>210.1</v>
      </c>
      <c r="S55" s="22"/>
    </row>
    <row r="56" spans="1:19" ht="72" customHeight="1">
      <c r="A56" s="128" t="s">
        <v>17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26">
        <v>650</v>
      </c>
      <c r="M56" s="25">
        <v>2</v>
      </c>
      <c r="N56" s="25">
        <v>3</v>
      </c>
      <c r="O56" s="24" t="s">
        <v>92</v>
      </c>
      <c r="P56" s="23" t="s">
        <v>16</v>
      </c>
      <c r="Q56" s="83">
        <f>Q57</f>
        <v>146</v>
      </c>
      <c r="R56" s="84">
        <f>R57</f>
        <v>146</v>
      </c>
      <c r="S56" s="22"/>
    </row>
    <row r="57" spans="1:19" ht="32.25" customHeight="1">
      <c r="A57" s="128" t="s">
        <v>74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26">
        <v>650</v>
      </c>
      <c r="M57" s="25">
        <v>2</v>
      </c>
      <c r="N57" s="25">
        <v>3</v>
      </c>
      <c r="O57" s="24" t="s">
        <v>92</v>
      </c>
      <c r="P57" s="23" t="s">
        <v>73</v>
      </c>
      <c r="Q57" s="83">
        <f>SUM(Q58:Q60)</f>
        <v>146</v>
      </c>
      <c r="R57" s="84">
        <f>SUM(R58:R60)</f>
        <v>146</v>
      </c>
      <c r="S57" s="22"/>
    </row>
    <row r="58" spans="1:19" ht="21.75" customHeight="1">
      <c r="A58" s="128" t="s">
        <v>88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9"/>
      <c r="L58" s="26">
        <v>650</v>
      </c>
      <c r="M58" s="25">
        <v>2</v>
      </c>
      <c r="N58" s="25">
        <v>3</v>
      </c>
      <c r="O58" s="24" t="s">
        <v>92</v>
      </c>
      <c r="P58" s="23" t="s">
        <v>87</v>
      </c>
      <c r="Q58" s="83">
        <v>112.1</v>
      </c>
      <c r="R58" s="84">
        <v>112.1</v>
      </c>
      <c r="S58" s="22"/>
    </row>
    <row r="59" spans="1:19" ht="21.75" customHeight="1">
      <c r="A59" s="128" t="s">
        <v>86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9"/>
      <c r="L59" s="26">
        <v>650</v>
      </c>
      <c r="M59" s="25">
        <v>2</v>
      </c>
      <c r="N59" s="25">
        <v>3</v>
      </c>
      <c r="O59" s="24" t="s">
        <v>92</v>
      </c>
      <c r="P59" s="23" t="s">
        <v>85</v>
      </c>
      <c r="Q59" s="83">
        <v>0</v>
      </c>
      <c r="R59" s="84">
        <v>0</v>
      </c>
      <c r="S59" s="22"/>
    </row>
    <row r="60" spans="1:19" ht="53.25" customHeight="1">
      <c r="A60" s="128" t="s">
        <v>84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9"/>
      <c r="L60" s="26">
        <v>650</v>
      </c>
      <c r="M60" s="25">
        <v>2</v>
      </c>
      <c r="N60" s="25">
        <v>3</v>
      </c>
      <c r="O60" s="24" t="s">
        <v>92</v>
      </c>
      <c r="P60" s="23" t="s">
        <v>83</v>
      </c>
      <c r="Q60" s="83">
        <v>33.9</v>
      </c>
      <c r="R60" s="84">
        <v>33.9</v>
      </c>
      <c r="S60" s="22"/>
    </row>
    <row r="61" spans="1:19" ht="32.25" customHeight="1">
      <c r="A61" s="128" t="s">
        <v>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  <c r="L61" s="26">
        <v>650</v>
      </c>
      <c r="M61" s="25">
        <v>2</v>
      </c>
      <c r="N61" s="25">
        <v>3</v>
      </c>
      <c r="O61" s="24" t="s">
        <v>92</v>
      </c>
      <c r="P61" s="23" t="s">
        <v>6</v>
      </c>
      <c r="Q61" s="83">
        <f>Q62</f>
        <v>64.1</v>
      </c>
      <c r="R61" s="84">
        <f>R62</f>
        <v>64.1</v>
      </c>
      <c r="S61" s="22"/>
    </row>
    <row r="62" spans="1:19" ht="32.25" customHeight="1">
      <c r="A62" s="128" t="s">
        <v>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9"/>
      <c r="L62" s="26">
        <v>650</v>
      </c>
      <c r="M62" s="25">
        <v>2</v>
      </c>
      <c r="N62" s="25">
        <v>3</v>
      </c>
      <c r="O62" s="24" t="s">
        <v>92</v>
      </c>
      <c r="P62" s="23" t="s">
        <v>4</v>
      </c>
      <c r="Q62" s="83">
        <f>SUM(Q63:Q64)</f>
        <v>64.1</v>
      </c>
      <c r="R62" s="84">
        <f>SUM(R63:R64)</f>
        <v>64.1</v>
      </c>
      <c r="S62" s="22"/>
    </row>
    <row r="63" spans="1:19" ht="32.25" customHeight="1">
      <c r="A63" s="128" t="s">
        <v>50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9"/>
      <c r="L63" s="26">
        <v>650</v>
      </c>
      <c r="M63" s="25">
        <v>2</v>
      </c>
      <c r="N63" s="25">
        <v>3</v>
      </c>
      <c r="O63" s="24" t="s">
        <v>92</v>
      </c>
      <c r="P63" s="23" t="s">
        <v>49</v>
      </c>
      <c r="Q63" s="83">
        <v>0</v>
      </c>
      <c r="R63" s="84">
        <v>0</v>
      </c>
      <c r="S63" s="22"/>
    </row>
    <row r="64" spans="1:19" ht="32.25" customHeight="1">
      <c r="A64" s="142" t="s">
        <v>3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3"/>
      <c r="L64" s="26">
        <v>650</v>
      </c>
      <c r="M64" s="25">
        <v>2</v>
      </c>
      <c r="N64" s="25">
        <v>3</v>
      </c>
      <c r="O64" s="24" t="s">
        <v>92</v>
      </c>
      <c r="P64" s="23" t="s">
        <v>1</v>
      </c>
      <c r="Q64" s="83">
        <v>64.1</v>
      </c>
      <c r="R64" s="84">
        <v>64.1</v>
      </c>
      <c r="S64" s="22"/>
    </row>
    <row r="65" spans="1:19" ht="21.75" customHeight="1">
      <c r="A65" s="139" t="s">
        <v>91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41">
        <v>650</v>
      </c>
      <c r="M65" s="42">
        <v>3</v>
      </c>
      <c r="N65" s="42">
        <v>0</v>
      </c>
      <c r="O65" s="43" t="s">
        <v>19</v>
      </c>
      <c r="P65" s="44" t="s">
        <v>18</v>
      </c>
      <c r="Q65" s="79">
        <f>Q66+Q77+Q90</f>
        <v>99.3</v>
      </c>
      <c r="R65" s="80">
        <f>R66+R77+R90</f>
        <v>28.3</v>
      </c>
      <c r="S65" s="22"/>
    </row>
    <row r="66" spans="1:19" ht="15" customHeight="1">
      <c r="A66" s="128" t="s">
        <v>90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  <c r="L66" s="26">
        <v>650</v>
      </c>
      <c r="M66" s="25">
        <v>3</v>
      </c>
      <c r="N66" s="25">
        <v>4</v>
      </c>
      <c r="O66" s="24" t="s">
        <v>19</v>
      </c>
      <c r="P66" s="23" t="s">
        <v>18</v>
      </c>
      <c r="Q66" s="83">
        <f>Q67</f>
        <v>20</v>
      </c>
      <c r="R66" s="84">
        <f>R67</f>
        <v>20</v>
      </c>
      <c r="S66" s="22"/>
    </row>
    <row r="67" spans="1:19" ht="99" customHeight="1">
      <c r="A67" s="128" t="s">
        <v>89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L67" s="26">
        <v>650</v>
      </c>
      <c r="M67" s="25">
        <v>3</v>
      </c>
      <c r="N67" s="25">
        <v>4</v>
      </c>
      <c r="O67" s="24" t="s">
        <v>82</v>
      </c>
      <c r="P67" s="23" t="s">
        <v>18</v>
      </c>
      <c r="Q67" s="83">
        <f>Q68+Q73</f>
        <v>20</v>
      </c>
      <c r="R67" s="84">
        <f>R68+R73</f>
        <v>20</v>
      </c>
      <c r="S67" s="22"/>
    </row>
    <row r="68" spans="1:19" ht="76.5" customHeight="1">
      <c r="A68" s="128" t="s">
        <v>17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L68" s="26">
        <v>650</v>
      </c>
      <c r="M68" s="25">
        <v>3</v>
      </c>
      <c r="N68" s="25">
        <v>4</v>
      </c>
      <c r="O68" s="24" t="s">
        <v>82</v>
      </c>
      <c r="P68" s="23" t="s">
        <v>16</v>
      </c>
      <c r="Q68" s="83">
        <f>Q69</f>
        <v>7.8</v>
      </c>
      <c r="R68" s="84">
        <f>R69</f>
        <v>7.8</v>
      </c>
      <c r="S68" s="22"/>
    </row>
    <row r="69" spans="1:19" ht="38.25" customHeight="1">
      <c r="A69" s="128" t="s">
        <v>74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  <c r="L69" s="26">
        <v>650</v>
      </c>
      <c r="M69" s="25">
        <v>3</v>
      </c>
      <c r="N69" s="25">
        <v>4</v>
      </c>
      <c r="O69" s="24" t="s">
        <v>82</v>
      </c>
      <c r="P69" s="23" t="s">
        <v>73</v>
      </c>
      <c r="Q69" s="83">
        <f>SUM(Q70:Q72)</f>
        <v>7.8</v>
      </c>
      <c r="R69" s="84">
        <f>SUM(R70:R72)</f>
        <v>7.8</v>
      </c>
      <c r="S69" s="22"/>
    </row>
    <row r="70" spans="1:19" ht="27.75" customHeight="1">
      <c r="A70" s="128" t="s">
        <v>88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26">
        <v>650</v>
      </c>
      <c r="M70" s="25">
        <v>3</v>
      </c>
      <c r="N70" s="25">
        <v>4</v>
      </c>
      <c r="O70" s="24" t="s">
        <v>82</v>
      </c>
      <c r="P70" s="23" t="s">
        <v>87</v>
      </c>
      <c r="Q70" s="83">
        <v>6</v>
      </c>
      <c r="R70" s="84">
        <v>6</v>
      </c>
      <c r="S70" s="22"/>
    </row>
    <row r="71" spans="1:19" ht="31.5" customHeight="1">
      <c r="A71" s="128" t="s">
        <v>86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  <c r="L71" s="26">
        <v>650</v>
      </c>
      <c r="M71" s="25">
        <v>3</v>
      </c>
      <c r="N71" s="25">
        <v>4</v>
      </c>
      <c r="O71" s="24" t="s">
        <v>82</v>
      </c>
      <c r="P71" s="23" t="s">
        <v>85</v>
      </c>
      <c r="Q71" s="83">
        <v>0</v>
      </c>
      <c r="R71" s="84">
        <v>0</v>
      </c>
      <c r="S71" s="22"/>
    </row>
    <row r="72" spans="1:19" ht="61.5" customHeight="1">
      <c r="A72" s="128" t="s">
        <v>84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9"/>
      <c r="L72" s="26">
        <v>650</v>
      </c>
      <c r="M72" s="25">
        <v>3</v>
      </c>
      <c r="N72" s="25">
        <v>4</v>
      </c>
      <c r="O72" s="24" t="s">
        <v>82</v>
      </c>
      <c r="P72" s="23" t="s">
        <v>83</v>
      </c>
      <c r="Q72" s="83">
        <v>1.8</v>
      </c>
      <c r="R72" s="84">
        <v>1.8</v>
      </c>
      <c r="S72" s="22"/>
    </row>
    <row r="73" spans="1:19" ht="39" customHeight="1">
      <c r="A73" s="128" t="s">
        <v>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  <c r="L73" s="26">
        <v>650</v>
      </c>
      <c r="M73" s="25">
        <v>3</v>
      </c>
      <c r="N73" s="25">
        <v>4</v>
      </c>
      <c r="O73" s="24" t="s">
        <v>82</v>
      </c>
      <c r="P73" s="23" t="s">
        <v>6</v>
      </c>
      <c r="Q73" s="83">
        <f>Q74</f>
        <v>12.2</v>
      </c>
      <c r="R73" s="84">
        <f>R74</f>
        <v>12.2</v>
      </c>
      <c r="S73" s="22"/>
    </row>
    <row r="74" spans="1:19" ht="39" customHeight="1">
      <c r="A74" s="128" t="s">
        <v>5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9"/>
      <c r="L74" s="26">
        <v>650</v>
      </c>
      <c r="M74" s="25">
        <v>3</v>
      </c>
      <c r="N74" s="25">
        <v>4</v>
      </c>
      <c r="O74" s="24" t="s">
        <v>82</v>
      </c>
      <c r="P74" s="23" t="s">
        <v>4</v>
      </c>
      <c r="Q74" s="83">
        <f>SUM(Q75:Q76)</f>
        <v>12.2</v>
      </c>
      <c r="R74" s="84">
        <f>SUM(R75:R76)</f>
        <v>12.2</v>
      </c>
      <c r="S74" s="22"/>
    </row>
    <row r="75" spans="1:19" ht="44.25" customHeight="1">
      <c r="A75" s="128" t="s">
        <v>50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9"/>
      <c r="L75" s="26">
        <v>650</v>
      </c>
      <c r="M75" s="25">
        <v>3</v>
      </c>
      <c r="N75" s="25">
        <v>4</v>
      </c>
      <c r="O75" s="24" t="s">
        <v>82</v>
      </c>
      <c r="P75" s="23" t="s">
        <v>49</v>
      </c>
      <c r="Q75" s="83">
        <v>0</v>
      </c>
      <c r="R75" s="84">
        <v>0</v>
      </c>
      <c r="S75" s="22"/>
    </row>
    <row r="76" spans="1:19" ht="44.25" customHeight="1">
      <c r="A76" s="128" t="s">
        <v>3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9"/>
      <c r="L76" s="26">
        <v>650</v>
      </c>
      <c r="M76" s="25">
        <v>3</v>
      </c>
      <c r="N76" s="25">
        <v>4</v>
      </c>
      <c r="O76" s="24" t="s">
        <v>82</v>
      </c>
      <c r="P76" s="23" t="s">
        <v>1</v>
      </c>
      <c r="Q76" s="83">
        <v>12.2</v>
      </c>
      <c r="R76" s="84">
        <v>12.2</v>
      </c>
      <c r="S76" s="22"/>
    </row>
    <row r="77" spans="1:19" ht="52.5" customHeight="1">
      <c r="A77" s="128" t="s">
        <v>81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9"/>
      <c r="L77" s="26">
        <v>650</v>
      </c>
      <c r="M77" s="25">
        <v>3</v>
      </c>
      <c r="N77" s="25">
        <v>9</v>
      </c>
      <c r="O77" s="24" t="s">
        <v>19</v>
      </c>
      <c r="P77" s="23" t="s">
        <v>18</v>
      </c>
      <c r="Q77" s="83">
        <f>Q78+Q85</f>
        <v>50</v>
      </c>
      <c r="R77" s="84">
        <v>0</v>
      </c>
      <c r="S77" s="22"/>
    </row>
    <row r="78" spans="1:19" ht="51.75" customHeight="1">
      <c r="A78" s="139" t="s">
        <v>127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40"/>
      <c r="L78" s="48">
        <v>650</v>
      </c>
      <c r="M78" s="49">
        <v>3</v>
      </c>
      <c r="N78" s="49">
        <v>9</v>
      </c>
      <c r="O78" s="50">
        <v>1400099990</v>
      </c>
      <c r="P78" s="51" t="s">
        <v>18</v>
      </c>
      <c r="Q78" s="87">
        <f>Q79+Q82</f>
        <v>50</v>
      </c>
      <c r="R78" s="88">
        <v>0</v>
      </c>
      <c r="S78" s="22"/>
    </row>
    <row r="79" spans="1:19" ht="74.25" customHeight="1">
      <c r="A79" s="128" t="s">
        <v>17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9"/>
      <c r="L79" s="26">
        <v>650</v>
      </c>
      <c r="M79" s="25">
        <v>3</v>
      </c>
      <c r="N79" s="25">
        <v>9</v>
      </c>
      <c r="O79" s="24">
        <v>1400099990</v>
      </c>
      <c r="P79" s="23" t="s">
        <v>16</v>
      </c>
      <c r="Q79" s="83">
        <f>Q80</f>
        <v>0</v>
      </c>
      <c r="R79" s="84">
        <v>0</v>
      </c>
      <c r="S79" s="22"/>
    </row>
    <row r="80" spans="1:19" ht="32.25" customHeight="1">
      <c r="A80" s="128" t="s">
        <v>74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9"/>
      <c r="L80" s="26">
        <v>650</v>
      </c>
      <c r="M80" s="25">
        <v>3</v>
      </c>
      <c r="N80" s="25">
        <v>9</v>
      </c>
      <c r="O80" s="24">
        <v>1400099990</v>
      </c>
      <c r="P80" s="23" t="s">
        <v>73</v>
      </c>
      <c r="Q80" s="83">
        <f>Q81</f>
        <v>0</v>
      </c>
      <c r="R80" s="84">
        <v>0</v>
      </c>
      <c r="S80" s="22"/>
    </row>
    <row r="81" spans="1:19" ht="76.5" customHeight="1">
      <c r="A81" s="128" t="s">
        <v>72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9"/>
      <c r="L81" s="26">
        <v>650</v>
      </c>
      <c r="M81" s="25">
        <v>3</v>
      </c>
      <c r="N81" s="25">
        <v>9</v>
      </c>
      <c r="O81" s="24">
        <v>1400099990</v>
      </c>
      <c r="P81" s="23" t="s">
        <v>70</v>
      </c>
      <c r="Q81" s="87">
        <v>0</v>
      </c>
      <c r="R81" s="84">
        <v>0</v>
      </c>
      <c r="S81" s="22"/>
    </row>
    <row r="82" spans="1:19" ht="32.25" customHeight="1">
      <c r="A82" s="128" t="s">
        <v>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9"/>
      <c r="L82" s="26">
        <v>650</v>
      </c>
      <c r="M82" s="25">
        <v>3</v>
      </c>
      <c r="N82" s="25">
        <v>9</v>
      </c>
      <c r="O82" s="24">
        <v>1400099990</v>
      </c>
      <c r="P82" s="23" t="s">
        <v>6</v>
      </c>
      <c r="Q82" s="83">
        <f>Q83</f>
        <v>50</v>
      </c>
      <c r="R82" s="84">
        <v>0</v>
      </c>
      <c r="S82" s="22"/>
    </row>
    <row r="83" spans="1:19" ht="32.25" customHeight="1">
      <c r="A83" s="128" t="s">
        <v>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9"/>
      <c r="L83" s="26">
        <v>650</v>
      </c>
      <c r="M83" s="25">
        <v>3</v>
      </c>
      <c r="N83" s="25">
        <v>9</v>
      </c>
      <c r="O83" s="24">
        <v>1400099990</v>
      </c>
      <c r="P83" s="23" t="s">
        <v>4</v>
      </c>
      <c r="Q83" s="83">
        <f>Q84</f>
        <v>50</v>
      </c>
      <c r="R83" s="84">
        <v>0</v>
      </c>
      <c r="S83" s="22"/>
    </row>
    <row r="84" spans="1:19" ht="32.25" customHeight="1">
      <c r="A84" s="128" t="s">
        <v>3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9"/>
      <c r="L84" s="26">
        <v>650</v>
      </c>
      <c r="M84" s="25">
        <v>3</v>
      </c>
      <c r="N84" s="25">
        <v>9</v>
      </c>
      <c r="O84" s="24">
        <v>1400099990</v>
      </c>
      <c r="P84" s="23" t="s">
        <v>1</v>
      </c>
      <c r="Q84" s="121">
        <v>50</v>
      </c>
      <c r="R84" s="84">
        <v>0</v>
      </c>
      <c r="S84" s="22"/>
    </row>
    <row r="85" spans="1:19" ht="72" customHeight="1">
      <c r="A85" s="141" t="s">
        <v>138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40"/>
      <c r="L85" s="48">
        <v>650</v>
      </c>
      <c r="M85" s="49">
        <v>3</v>
      </c>
      <c r="N85" s="49">
        <v>9</v>
      </c>
      <c r="O85" s="50" t="s">
        <v>80</v>
      </c>
      <c r="P85" s="51" t="s">
        <v>18</v>
      </c>
      <c r="Q85" s="87">
        <f>Q86</f>
        <v>0</v>
      </c>
      <c r="R85" s="88">
        <v>0</v>
      </c>
      <c r="S85" s="22"/>
    </row>
    <row r="86" spans="1:19" ht="21.75" customHeight="1">
      <c r="A86" s="128" t="s">
        <v>79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9"/>
      <c r="L86" s="26">
        <v>650</v>
      </c>
      <c r="M86" s="25">
        <v>3</v>
      </c>
      <c r="N86" s="25">
        <v>9</v>
      </c>
      <c r="O86" s="24" t="s">
        <v>78</v>
      </c>
      <c r="P86" s="23" t="s">
        <v>18</v>
      </c>
      <c r="Q86" s="83">
        <f>Q87</f>
        <v>0</v>
      </c>
      <c r="R86" s="84">
        <v>0</v>
      </c>
      <c r="S86" s="22"/>
    </row>
    <row r="87" spans="1:19" ht="32.25" customHeight="1">
      <c r="A87" s="128" t="s">
        <v>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9"/>
      <c r="L87" s="26">
        <v>650</v>
      </c>
      <c r="M87" s="25">
        <v>3</v>
      </c>
      <c r="N87" s="25">
        <v>9</v>
      </c>
      <c r="O87" s="24" t="s">
        <v>78</v>
      </c>
      <c r="P87" s="23" t="s">
        <v>6</v>
      </c>
      <c r="Q87" s="83">
        <f>SUM(Q88)</f>
        <v>0</v>
      </c>
      <c r="R87" s="84">
        <v>0</v>
      </c>
      <c r="S87" s="22"/>
    </row>
    <row r="88" spans="1:19" ht="32.25" customHeight="1">
      <c r="A88" s="128" t="s">
        <v>5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9"/>
      <c r="L88" s="26">
        <v>650</v>
      </c>
      <c r="M88" s="25">
        <v>3</v>
      </c>
      <c r="N88" s="25">
        <v>9</v>
      </c>
      <c r="O88" s="24" t="s">
        <v>78</v>
      </c>
      <c r="P88" s="23" t="s">
        <v>4</v>
      </c>
      <c r="Q88" s="83">
        <f>Q89</f>
        <v>0</v>
      </c>
      <c r="R88" s="84">
        <v>0</v>
      </c>
      <c r="S88" s="22"/>
    </row>
    <row r="89" spans="1:19" ht="32.25" customHeight="1">
      <c r="A89" s="128" t="s">
        <v>3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9"/>
      <c r="L89" s="26">
        <v>650</v>
      </c>
      <c r="M89" s="25">
        <v>3</v>
      </c>
      <c r="N89" s="25">
        <v>9</v>
      </c>
      <c r="O89" s="24" t="s">
        <v>78</v>
      </c>
      <c r="P89" s="23" t="s">
        <v>1</v>
      </c>
      <c r="Q89" s="83">
        <v>0</v>
      </c>
      <c r="R89" s="84">
        <v>0</v>
      </c>
      <c r="S89" s="22"/>
    </row>
    <row r="90" spans="1:19" ht="32.25" customHeight="1">
      <c r="A90" s="128" t="s">
        <v>77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9"/>
      <c r="L90" s="26">
        <v>650</v>
      </c>
      <c r="M90" s="25">
        <v>3</v>
      </c>
      <c r="N90" s="25">
        <v>14</v>
      </c>
      <c r="O90" s="24">
        <v>1300000000</v>
      </c>
      <c r="P90" s="23" t="s">
        <v>18</v>
      </c>
      <c r="Q90" s="83">
        <f>Q91+Q99</f>
        <v>29.3</v>
      </c>
      <c r="R90" s="84">
        <f>R91+R99</f>
        <v>8.3</v>
      </c>
      <c r="S90" s="22"/>
    </row>
    <row r="91" spans="1:19" ht="108.75" customHeight="1">
      <c r="A91" s="141" t="s">
        <v>135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40"/>
      <c r="L91" s="48">
        <v>650</v>
      </c>
      <c r="M91" s="49">
        <v>3</v>
      </c>
      <c r="N91" s="49">
        <v>14</v>
      </c>
      <c r="O91" s="57" t="s">
        <v>141</v>
      </c>
      <c r="P91" s="51" t="s">
        <v>18</v>
      </c>
      <c r="Q91" s="87">
        <f>Q92+Q96</f>
        <v>10.3</v>
      </c>
      <c r="R91" s="88">
        <f>R92+R96</f>
        <v>8.3</v>
      </c>
      <c r="S91" s="22"/>
    </row>
    <row r="92" spans="1:19" ht="36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08" t="s">
        <v>75</v>
      </c>
      <c r="K92" s="110"/>
      <c r="L92" s="26">
        <v>650</v>
      </c>
      <c r="M92" s="25">
        <v>3</v>
      </c>
      <c r="N92" s="25">
        <v>14</v>
      </c>
      <c r="O92" s="24" t="s">
        <v>71</v>
      </c>
      <c r="P92" s="58" t="s">
        <v>16</v>
      </c>
      <c r="Q92" s="89">
        <f aca="true" t="shared" si="1" ref="Q92:R94">Q93</f>
        <v>8.3</v>
      </c>
      <c r="R92" s="90">
        <f t="shared" si="1"/>
        <v>8.3</v>
      </c>
      <c r="S92" s="59"/>
    </row>
    <row r="93" spans="1:19" ht="69.75" customHeight="1">
      <c r="A93" s="111"/>
      <c r="B93" s="112"/>
      <c r="C93" s="112"/>
      <c r="D93" s="112"/>
      <c r="E93" s="112"/>
      <c r="F93" s="112"/>
      <c r="G93" s="112"/>
      <c r="H93" s="112"/>
      <c r="I93" s="112"/>
      <c r="J93" s="108" t="s">
        <v>17</v>
      </c>
      <c r="K93" s="108"/>
      <c r="L93" s="26">
        <v>650</v>
      </c>
      <c r="M93" s="25">
        <v>3</v>
      </c>
      <c r="N93" s="25">
        <v>14</v>
      </c>
      <c r="O93" s="24" t="s">
        <v>71</v>
      </c>
      <c r="P93" s="58" t="s">
        <v>16</v>
      </c>
      <c r="Q93" s="89">
        <f t="shared" si="1"/>
        <v>8.3</v>
      </c>
      <c r="R93" s="90">
        <f t="shared" si="1"/>
        <v>8.3</v>
      </c>
      <c r="S93" s="60"/>
    </row>
    <row r="94" spans="1:19" ht="36.75" customHeight="1">
      <c r="A94" s="111"/>
      <c r="B94" s="112"/>
      <c r="C94" s="112"/>
      <c r="D94" s="112"/>
      <c r="E94" s="112"/>
      <c r="F94" s="112"/>
      <c r="G94" s="112"/>
      <c r="H94" s="112"/>
      <c r="I94" s="112"/>
      <c r="J94" s="108" t="s">
        <v>74</v>
      </c>
      <c r="K94" s="108"/>
      <c r="L94" s="26">
        <v>650</v>
      </c>
      <c r="M94" s="25">
        <v>3</v>
      </c>
      <c r="N94" s="25">
        <v>14</v>
      </c>
      <c r="O94" s="24" t="s">
        <v>71</v>
      </c>
      <c r="P94" s="58" t="s">
        <v>73</v>
      </c>
      <c r="Q94" s="89">
        <f t="shared" si="1"/>
        <v>8.3</v>
      </c>
      <c r="R94" s="90">
        <f t="shared" si="1"/>
        <v>8.3</v>
      </c>
      <c r="S94" s="60"/>
    </row>
    <row r="95" spans="1:19" ht="69.75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08" t="s">
        <v>72</v>
      </c>
      <c r="K95" s="108"/>
      <c r="L95" s="26">
        <v>650</v>
      </c>
      <c r="M95" s="25">
        <v>3</v>
      </c>
      <c r="N95" s="25">
        <v>14</v>
      </c>
      <c r="O95" s="24" t="s">
        <v>71</v>
      </c>
      <c r="P95" s="58" t="s">
        <v>70</v>
      </c>
      <c r="Q95" s="89">
        <v>8.3</v>
      </c>
      <c r="R95" s="90">
        <v>8.3</v>
      </c>
      <c r="S95" s="60"/>
    </row>
    <row r="96" spans="1:19" ht="32.25" customHeight="1">
      <c r="A96" s="128" t="s">
        <v>7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9"/>
      <c r="L96" s="26">
        <v>650</v>
      </c>
      <c r="M96" s="25">
        <v>3</v>
      </c>
      <c r="N96" s="25">
        <v>14</v>
      </c>
      <c r="O96" s="47" t="s">
        <v>125</v>
      </c>
      <c r="P96" s="23" t="s">
        <v>6</v>
      </c>
      <c r="Q96" s="83">
        <f>Q97</f>
        <v>2</v>
      </c>
      <c r="R96" s="84">
        <v>0</v>
      </c>
      <c r="S96" s="22"/>
    </row>
    <row r="97" spans="1:19" ht="32.25" customHeight="1">
      <c r="A97" s="128" t="s">
        <v>5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9"/>
      <c r="L97" s="26">
        <v>650</v>
      </c>
      <c r="M97" s="25">
        <v>3</v>
      </c>
      <c r="N97" s="25">
        <v>14</v>
      </c>
      <c r="O97" s="47" t="s">
        <v>125</v>
      </c>
      <c r="P97" s="23" t="s">
        <v>4</v>
      </c>
      <c r="Q97" s="83">
        <f>Q98</f>
        <v>2</v>
      </c>
      <c r="R97" s="84">
        <v>0</v>
      </c>
      <c r="S97" s="22"/>
    </row>
    <row r="98" spans="1:19" ht="32.25" customHeight="1">
      <c r="A98" s="128" t="s">
        <v>3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9"/>
      <c r="L98" s="26">
        <v>650</v>
      </c>
      <c r="M98" s="25">
        <v>3</v>
      </c>
      <c r="N98" s="25">
        <v>14</v>
      </c>
      <c r="O98" s="47" t="s">
        <v>125</v>
      </c>
      <c r="P98" s="23" t="s">
        <v>1</v>
      </c>
      <c r="Q98" s="83">
        <v>2</v>
      </c>
      <c r="R98" s="84">
        <v>0</v>
      </c>
      <c r="S98" s="22"/>
    </row>
    <row r="99" spans="1:19" ht="191.25" customHeight="1">
      <c r="A99" s="126" t="s">
        <v>128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7"/>
      <c r="L99" s="26">
        <v>650</v>
      </c>
      <c r="M99" s="25">
        <v>3</v>
      </c>
      <c r="N99" s="25">
        <v>14</v>
      </c>
      <c r="O99" s="24">
        <v>1310182300</v>
      </c>
      <c r="P99" s="23" t="s">
        <v>18</v>
      </c>
      <c r="Q99" s="83">
        <f>Q100</f>
        <v>19</v>
      </c>
      <c r="R99" s="84">
        <v>0</v>
      </c>
      <c r="S99" s="22"/>
    </row>
    <row r="100" spans="1:19" ht="51" customHeight="1">
      <c r="A100" s="128" t="s">
        <v>76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  <c r="L100" s="26">
        <v>650</v>
      </c>
      <c r="M100" s="25">
        <v>3</v>
      </c>
      <c r="N100" s="25">
        <v>14</v>
      </c>
      <c r="O100" s="24">
        <v>1310182300</v>
      </c>
      <c r="P100" s="23" t="s">
        <v>18</v>
      </c>
      <c r="Q100" s="83">
        <f>Q101</f>
        <v>19</v>
      </c>
      <c r="R100" s="84">
        <v>0</v>
      </c>
      <c r="S100" s="22"/>
    </row>
    <row r="101" spans="1:19" ht="73.5" customHeight="1">
      <c r="A101" s="128" t="s">
        <v>17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  <c r="L101" s="26">
        <v>650</v>
      </c>
      <c r="M101" s="25">
        <v>3</v>
      </c>
      <c r="N101" s="25">
        <v>14</v>
      </c>
      <c r="O101" s="24">
        <v>1310182300</v>
      </c>
      <c r="P101" s="23" t="s">
        <v>16</v>
      </c>
      <c r="Q101" s="83">
        <f>Q102</f>
        <v>19</v>
      </c>
      <c r="R101" s="84">
        <v>0</v>
      </c>
      <c r="S101" s="22"/>
    </row>
    <row r="102" spans="1:19" ht="42" customHeight="1">
      <c r="A102" s="128" t="s">
        <v>74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  <c r="L102" s="26">
        <v>650</v>
      </c>
      <c r="M102" s="25">
        <v>3</v>
      </c>
      <c r="N102" s="25">
        <v>14</v>
      </c>
      <c r="O102" s="24">
        <v>1310182300</v>
      </c>
      <c r="P102" s="23" t="s">
        <v>73</v>
      </c>
      <c r="Q102" s="83">
        <f>Q103</f>
        <v>19</v>
      </c>
      <c r="R102" s="84">
        <v>0</v>
      </c>
      <c r="S102" s="22"/>
    </row>
    <row r="103" spans="1:19" ht="71.25" customHeight="1">
      <c r="A103" s="128" t="s">
        <v>72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  <c r="L103" s="26">
        <v>650</v>
      </c>
      <c r="M103" s="25">
        <v>3</v>
      </c>
      <c r="N103" s="25">
        <v>14</v>
      </c>
      <c r="O103" s="24">
        <v>1310182300</v>
      </c>
      <c r="P103" s="23" t="s">
        <v>70</v>
      </c>
      <c r="Q103" s="83">
        <v>19</v>
      </c>
      <c r="R103" s="84">
        <v>0</v>
      </c>
      <c r="S103" s="22"/>
    </row>
    <row r="104" spans="1:19" ht="15" customHeight="1">
      <c r="A104" s="126" t="s">
        <v>69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7"/>
      <c r="L104" s="41">
        <v>650</v>
      </c>
      <c r="M104" s="42">
        <v>4</v>
      </c>
      <c r="N104" s="42">
        <v>0</v>
      </c>
      <c r="O104" s="43" t="s">
        <v>19</v>
      </c>
      <c r="P104" s="44" t="s">
        <v>18</v>
      </c>
      <c r="Q104" s="79">
        <f>Q105+Q116</f>
        <v>3289.92</v>
      </c>
      <c r="R104" s="80">
        <v>0</v>
      </c>
      <c r="S104" s="22"/>
    </row>
    <row r="105" spans="1:19" ht="29.25" customHeight="1">
      <c r="A105" s="126" t="s">
        <v>68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7"/>
      <c r="L105" s="26">
        <v>650</v>
      </c>
      <c r="M105" s="25">
        <v>4</v>
      </c>
      <c r="N105" s="25">
        <v>9</v>
      </c>
      <c r="O105" s="24" t="s">
        <v>19</v>
      </c>
      <c r="P105" s="23" t="s">
        <v>18</v>
      </c>
      <c r="Q105" s="83">
        <f>Q106</f>
        <v>2882.2</v>
      </c>
      <c r="R105" s="84">
        <v>0</v>
      </c>
      <c r="S105" s="22"/>
    </row>
    <row r="106" spans="1:19" ht="15" customHeight="1">
      <c r="A106" s="128" t="s">
        <v>29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  <c r="L106" s="26">
        <v>650</v>
      </c>
      <c r="M106" s="25">
        <v>4</v>
      </c>
      <c r="N106" s="25">
        <v>9</v>
      </c>
      <c r="O106" s="24">
        <v>1800000000</v>
      </c>
      <c r="P106" s="23" t="s">
        <v>18</v>
      </c>
      <c r="Q106" s="83">
        <f>Q107+Q110+Q113</f>
        <v>2882.2</v>
      </c>
      <c r="R106" s="84">
        <v>0</v>
      </c>
      <c r="S106" s="22"/>
    </row>
    <row r="107" spans="1:19" ht="32.25" customHeight="1">
      <c r="A107" s="128" t="s">
        <v>7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  <c r="L107" s="26">
        <v>650</v>
      </c>
      <c r="M107" s="25">
        <v>4</v>
      </c>
      <c r="N107" s="25">
        <v>9</v>
      </c>
      <c r="O107" s="24">
        <v>1810099990</v>
      </c>
      <c r="P107" s="23" t="s">
        <v>6</v>
      </c>
      <c r="Q107" s="87">
        <f>Q108</f>
        <v>2152.2</v>
      </c>
      <c r="R107" s="84">
        <v>0</v>
      </c>
      <c r="S107" s="22"/>
    </row>
    <row r="108" spans="1:19" ht="32.25" customHeight="1">
      <c r="A108" s="128" t="s">
        <v>5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  <c r="L108" s="26">
        <v>650</v>
      </c>
      <c r="M108" s="25">
        <v>4</v>
      </c>
      <c r="N108" s="25">
        <v>9</v>
      </c>
      <c r="O108" s="24">
        <v>1810099990</v>
      </c>
      <c r="P108" s="23" t="s">
        <v>4</v>
      </c>
      <c r="Q108" s="83">
        <f>Q109</f>
        <v>2152.2</v>
      </c>
      <c r="R108" s="84">
        <v>0</v>
      </c>
      <c r="S108" s="22"/>
    </row>
    <row r="109" spans="1:19" ht="32.25" customHeight="1">
      <c r="A109" s="128" t="s">
        <v>3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  <c r="L109" s="26">
        <v>650</v>
      </c>
      <c r="M109" s="25">
        <v>4</v>
      </c>
      <c r="N109" s="25">
        <v>9</v>
      </c>
      <c r="O109" s="24">
        <v>1810099990</v>
      </c>
      <c r="P109" s="23" t="s">
        <v>1</v>
      </c>
      <c r="Q109" s="83">
        <v>2152.2</v>
      </c>
      <c r="R109" s="84">
        <v>0</v>
      </c>
      <c r="S109" s="22"/>
    </row>
    <row r="110" spans="1:19" ht="32.25" customHeight="1">
      <c r="A110" s="117"/>
      <c r="B110" s="117"/>
      <c r="C110" s="117"/>
      <c r="D110" s="117"/>
      <c r="E110" s="117"/>
      <c r="F110" s="117"/>
      <c r="G110" s="117"/>
      <c r="H110" s="117"/>
      <c r="I110" s="118"/>
      <c r="J110" s="100" t="s">
        <v>7</v>
      </c>
      <c r="K110" s="100"/>
      <c r="L110" s="26">
        <v>650</v>
      </c>
      <c r="M110" s="25">
        <v>4</v>
      </c>
      <c r="N110" s="25">
        <v>9</v>
      </c>
      <c r="O110" s="100">
        <v>1820099990</v>
      </c>
      <c r="P110" s="23" t="s">
        <v>6</v>
      </c>
      <c r="Q110" s="89">
        <f>Q111</f>
        <v>350</v>
      </c>
      <c r="R110" s="89">
        <f>R111</f>
        <v>0</v>
      </c>
      <c r="S110" s="117"/>
    </row>
    <row r="111" spans="1:19" ht="32.25" customHeight="1">
      <c r="A111" s="117"/>
      <c r="B111" s="117"/>
      <c r="C111" s="117"/>
      <c r="D111" s="117"/>
      <c r="E111" s="117"/>
      <c r="F111" s="117"/>
      <c r="G111" s="117"/>
      <c r="H111" s="117"/>
      <c r="I111" s="118"/>
      <c r="J111" s="100" t="s">
        <v>5</v>
      </c>
      <c r="K111" s="100"/>
      <c r="L111" s="26">
        <v>650</v>
      </c>
      <c r="M111" s="25">
        <v>4</v>
      </c>
      <c r="N111" s="25">
        <v>9</v>
      </c>
      <c r="O111" s="100">
        <v>1820099990</v>
      </c>
      <c r="P111" s="23" t="s">
        <v>4</v>
      </c>
      <c r="Q111" s="89">
        <f>Q112</f>
        <v>350</v>
      </c>
      <c r="R111" s="89">
        <f>R112</f>
        <v>0</v>
      </c>
      <c r="S111" s="117"/>
    </row>
    <row r="112" spans="1:19" ht="32.25" customHeight="1">
      <c r="A112" s="117"/>
      <c r="B112" s="117"/>
      <c r="C112" s="117"/>
      <c r="D112" s="117"/>
      <c r="E112" s="117"/>
      <c r="F112" s="117"/>
      <c r="G112" s="117"/>
      <c r="H112" s="117"/>
      <c r="I112" s="118"/>
      <c r="J112" s="100" t="s">
        <v>3</v>
      </c>
      <c r="K112" s="100"/>
      <c r="L112" s="26">
        <v>650</v>
      </c>
      <c r="M112" s="25">
        <v>4</v>
      </c>
      <c r="N112" s="25">
        <v>9</v>
      </c>
      <c r="O112" s="100">
        <v>1820099990</v>
      </c>
      <c r="P112" s="23" t="s">
        <v>1</v>
      </c>
      <c r="Q112" s="89">
        <v>350</v>
      </c>
      <c r="R112" s="60">
        <v>0</v>
      </c>
      <c r="S112" s="117"/>
    </row>
    <row r="113" spans="1:19" ht="32.2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00" t="s">
        <v>7</v>
      </c>
      <c r="K113" s="118"/>
      <c r="L113" s="26">
        <v>650</v>
      </c>
      <c r="M113" s="25">
        <v>4</v>
      </c>
      <c r="N113" s="25">
        <v>9</v>
      </c>
      <c r="O113" s="24">
        <v>1830099990</v>
      </c>
      <c r="P113" s="23" t="s">
        <v>6</v>
      </c>
      <c r="Q113" s="83">
        <f>Q114</f>
        <v>380</v>
      </c>
      <c r="R113" s="83">
        <f>R114</f>
        <v>0</v>
      </c>
      <c r="S113" s="22"/>
    </row>
    <row r="114" spans="1:19" ht="32.2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00" t="s">
        <v>5</v>
      </c>
      <c r="K114" s="118"/>
      <c r="L114" s="26">
        <v>650</v>
      </c>
      <c r="M114" s="25">
        <v>4</v>
      </c>
      <c r="N114" s="25">
        <v>9</v>
      </c>
      <c r="O114" s="24">
        <v>1830099990</v>
      </c>
      <c r="P114" s="23" t="s">
        <v>4</v>
      </c>
      <c r="Q114" s="83">
        <f>Q115</f>
        <v>380</v>
      </c>
      <c r="R114" s="83">
        <f>R115</f>
        <v>0</v>
      </c>
      <c r="S114" s="22"/>
    </row>
    <row r="115" spans="1:19" ht="32.2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00" t="s">
        <v>3</v>
      </c>
      <c r="K115" s="118"/>
      <c r="L115" s="26">
        <v>650</v>
      </c>
      <c r="M115" s="25">
        <v>4</v>
      </c>
      <c r="N115" s="25">
        <v>9</v>
      </c>
      <c r="O115" s="24">
        <v>1830099990</v>
      </c>
      <c r="P115" s="23" t="s">
        <v>1</v>
      </c>
      <c r="Q115" s="83">
        <v>380</v>
      </c>
      <c r="R115" s="84">
        <v>0</v>
      </c>
      <c r="S115" s="22"/>
    </row>
    <row r="116" spans="1:19" ht="21.75" customHeight="1">
      <c r="A116" s="126" t="s">
        <v>67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7"/>
      <c r="L116" s="26">
        <v>650</v>
      </c>
      <c r="M116" s="25">
        <v>4</v>
      </c>
      <c r="N116" s="25">
        <v>12</v>
      </c>
      <c r="O116" s="24" t="s">
        <v>19</v>
      </c>
      <c r="P116" s="23" t="s">
        <v>18</v>
      </c>
      <c r="Q116" s="83">
        <f>Q117+Q121+Q125</f>
        <v>407.72</v>
      </c>
      <c r="R116" s="84">
        <v>0</v>
      </c>
      <c r="S116" s="22"/>
    </row>
    <row r="117" spans="1:19" ht="54.75" customHeight="1">
      <c r="A117" s="141" t="s">
        <v>136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40"/>
      <c r="L117" s="48">
        <v>650</v>
      </c>
      <c r="M117" s="49">
        <v>4</v>
      </c>
      <c r="N117" s="49">
        <v>12</v>
      </c>
      <c r="O117" s="50">
        <v>1600099990</v>
      </c>
      <c r="P117" s="51" t="s">
        <v>18</v>
      </c>
      <c r="Q117" s="87">
        <f>Q118</f>
        <v>1</v>
      </c>
      <c r="R117" s="88">
        <v>0</v>
      </c>
      <c r="S117" s="22"/>
    </row>
    <row r="118" spans="1:19" ht="32.25" customHeight="1">
      <c r="A118" s="128" t="s">
        <v>7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9"/>
      <c r="L118" s="26">
        <v>650</v>
      </c>
      <c r="M118" s="25">
        <v>4</v>
      </c>
      <c r="N118" s="25">
        <v>12</v>
      </c>
      <c r="O118" s="24">
        <v>1600099990</v>
      </c>
      <c r="P118" s="23" t="s">
        <v>6</v>
      </c>
      <c r="Q118" s="83">
        <f>Q119</f>
        <v>1</v>
      </c>
      <c r="R118" s="84">
        <v>0</v>
      </c>
      <c r="S118" s="22"/>
    </row>
    <row r="119" spans="1:19" ht="32.25" customHeight="1">
      <c r="A119" s="128" t="s">
        <v>5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9"/>
      <c r="L119" s="26">
        <v>650</v>
      </c>
      <c r="M119" s="25">
        <v>4</v>
      </c>
      <c r="N119" s="25">
        <v>12</v>
      </c>
      <c r="O119" s="24">
        <v>1600099990</v>
      </c>
      <c r="P119" s="23" t="s">
        <v>4</v>
      </c>
      <c r="Q119" s="83">
        <f>Q120</f>
        <v>1</v>
      </c>
      <c r="R119" s="84">
        <v>0</v>
      </c>
      <c r="S119" s="22"/>
    </row>
    <row r="120" spans="1:19" ht="32.25" customHeight="1">
      <c r="A120" s="128" t="s">
        <v>3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9"/>
      <c r="L120" s="26">
        <v>650</v>
      </c>
      <c r="M120" s="25">
        <v>4</v>
      </c>
      <c r="N120" s="25">
        <v>12</v>
      </c>
      <c r="O120" s="24">
        <v>1600099990</v>
      </c>
      <c r="P120" s="23" t="s">
        <v>1</v>
      </c>
      <c r="Q120" s="83">
        <v>1</v>
      </c>
      <c r="R120" s="84">
        <v>0</v>
      </c>
      <c r="S120" s="22"/>
    </row>
    <row r="121" spans="1:19" ht="63.75" customHeight="1">
      <c r="A121" s="141" t="s">
        <v>137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40"/>
      <c r="L121" s="48">
        <v>650</v>
      </c>
      <c r="M121" s="49">
        <v>4</v>
      </c>
      <c r="N121" s="49">
        <v>12</v>
      </c>
      <c r="O121" s="50">
        <v>3400099990</v>
      </c>
      <c r="P121" s="51" t="s">
        <v>18</v>
      </c>
      <c r="Q121" s="87">
        <f>Q122</f>
        <v>30</v>
      </c>
      <c r="R121" s="88">
        <v>0</v>
      </c>
      <c r="S121" s="22"/>
    </row>
    <row r="122" spans="1:19" ht="32.25" customHeight="1">
      <c r="A122" s="128" t="s">
        <v>7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9"/>
      <c r="L122" s="26">
        <v>650</v>
      </c>
      <c r="M122" s="25">
        <v>4</v>
      </c>
      <c r="N122" s="25">
        <v>12</v>
      </c>
      <c r="O122" s="24">
        <v>3400099990</v>
      </c>
      <c r="P122" s="23" t="s">
        <v>6</v>
      </c>
      <c r="Q122" s="83">
        <f>Q123</f>
        <v>30</v>
      </c>
      <c r="R122" s="84">
        <v>0</v>
      </c>
      <c r="S122" s="22"/>
    </row>
    <row r="123" spans="1:19" ht="32.25" customHeight="1">
      <c r="A123" s="128" t="s">
        <v>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9"/>
      <c r="L123" s="26">
        <v>650</v>
      </c>
      <c r="M123" s="25">
        <v>4</v>
      </c>
      <c r="N123" s="25">
        <v>12</v>
      </c>
      <c r="O123" s="24">
        <v>3400099990</v>
      </c>
      <c r="P123" s="23" t="s">
        <v>4</v>
      </c>
      <c r="Q123" s="83">
        <f>Q124</f>
        <v>30</v>
      </c>
      <c r="R123" s="84">
        <v>0</v>
      </c>
      <c r="S123" s="22"/>
    </row>
    <row r="124" spans="1:19" ht="32.25" customHeight="1">
      <c r="A124" s="128" t="s">
        <v>3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9"/>
      <c r="L124" s="26">
        <v>650</v>
      </c>
      <c r="M124" s="25">
        <v>4</v>
      </c>
      <c r="N124" s="25">
        <v>12</v>
      </c>
      <c r="O124" s="24">
        <v>3400099990</v>
      </c>
      <c r="P124" s="23" t="s">
        <v>1</v>
      </c>
      <c r="Q124" s="83">
        <v>30</v>
      </c>
      <c r="R124" s="84">
        <v>0</v>
      </c>
      <c r="S124" s="22"/>
    </row>
    <row r="125" spans="1:19" ht="83.25" customHeight="1">
      <c r="A125" s="126" t="s">
        <v>39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7"/>
      <c r="L125" s="26">
        <v>650</v>
      </c>
      <c r="M125" s="25">
        <v>4</v>
      </c>
      <c r="N125" s="25">
        <v>12</v>
      </c>
      <c r="O125" s="24" t="s">
        <v>35</v>
      </c>
      <c r="P125" s="23" t="s">
        <v>18</v>
      </c>
      <c r="Q125" s="83">
        <f>Q126</f>
        <v>376.72</v>
      </c>
      <c r="R125" s="84">
        <v>0</v>
      </c>
      <c r="S125" s="22"/>
    </row>
    <row r="126" spans="1:19" ht="15" customHeight="1">
      <c r="A126" s="128" t="s">
        <v>38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9"/>
      <c r="L126" s="26">
        <v>650</v>
      </c>
      <c r="M126" s="25">
        <v>4</v>
      </c>
      <c r="N126" s="25">
        <v>12</v>
      </c>
      <c r="O126" s="24" t="s">
        <v>35</v>
      </c>
      <c r="P126" s="23" t="s">
        <v>37</v>
      </c>
      <c r="Q126" s="83">
        <f>Q127</f>
        <v>376.72</v>
      </c>
      <c r="R126" s="84">
        <v>0</v>
      </c>
      <c r="S126" s="22"/>
    </row>
    <row r="127" spans="1:19" ht="15" customHeight="1">
      <c r="A127" s="128" t="s">
        <v>36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9"/>
      <c r="L127" s="26">
        <v>650</v>
      </c>
      <c r="M127" s="25">
        <v>4</v>
      </c>
      <c r="N127" s="25">
        <v>12</v>
      </c>
      <c r="O127" s="24" t="s">
        <v>35</v>
      </c>
      <c r="P127" s="23" t="s">
        <v>34</v>
      </c>
      <c r="Q127" s="83">
        <v>376.72</v>
      </c>
      <c r="R127" s="84">
        <v>0</v>
      </c>
      <c r="S127" s="22"/>
    </row>
    <row r="128" spans="1:19" ht="15" customHeight="1">
      <c r="A128" s="126" t="s">
        <v>66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7"/>
      <c r="L128" s="41">
        <v>650</v>
      </c>
      <c r="M128" s="42">
        <v>5</v>
      </c>
      <c r="N128" s="42">
        <v>0</v>
      </c>
      <c r="O128" s="43" t="s">
        <v>19</v>
      </c>
      <c r="P128" s="44" t="s">
        <v>18</v>
      </c>
      <c r="Q128" s="79">
        <f>Q129+Q138</f>
        <v>401.09999999999997</v>
      </c>
      <c r="R128" s="80">
        <v>0</v>
      </c>
      <c r="S128" s="22"/>
    </row>
    <row r="129" spans="1:19" ht="15" customHeight="1">
      <c r="A129" s="128" t="s">
        <v>65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9"/>
      <c r="L129" s="26">
        <v>650</v>
      </c>
      <c r="M129" s="25">
        <v>5</v>
      </c>
      <c r="N129" s="25">
        <v>1</v>
      </c>
      <c r="O129" s="24" t="s">
        <v>19</v>
      </c>
      <c r="P129" s="23" t="s">
        <v>18</v>
      </c>
      <c r="Q129" s="87">
        <f>Q130+Q134</f>
        <v>38.2</v>
      </c>
      <c r="R129" s="84">
        <v>0</v>
      </c>
      <c r="S129" s="22"/>
    </row>
    <row r="130" spans="1:19" ht="1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46" t="s">
        <v>29</v>
      </c>
      <c r="K130" s="109"/>
      <c r="L130" s="26">
        <v>650</v>
      </c>
      <c r="M130" s="25">
        <v>5</v>
      </c>
      <c r="N130" s="25">
        <v>1</v>
      </c>
      <c r="O130" s="24">
        <v>7000099990</v>
      </c>
      <c r="P130" s="45">
        <v>0</v>
      </c>
      <c r="Q130" s="83">
        <f>Q131</f>
        <v>38.2</v>
      </c>
      <c r="R130" s="84"/>
      <c r="S130" s="22"/>
    </row>
    <row r="131" spans="1:19" ht="32.25" customHeight="1">
      <c r="A131" s="128" t="s">
        <v>7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9"/>
      <c r="L131" s="26">
        <v>650</v>
      </c>
      <c r="M131" s="25">
        <v>5</v>
      </c>
      <c r="N131" s="25">
        <v>1</v>
      </c>
      <c r="O131" s="24">
        <v>7000099990</v>
      </c>
      <c r="P131" s="23" t="s">
        <v>6</v>
      </c>
      <c r="Q131" s="83">
        <f>Q132</f>
        <v>38.2</v>
      </c>
      <c r="R131" s="84">
        <v>0</v>
      </c>
      <c r="S131" s="22"/>
    </row>
    <row r="132" spans="1:19" ht="32.25" customHeight="1">
      <c r="A132" s="128" t="s">
        <v>5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9"/>
      <c r="L132" s="26">
        <v>650</v>
      </c>
      <c r="M132" s="25">
        <v>5</v>
      </c>
      <c r="N132" s="25">
        <v>1</v>
      </c>
      <c r="O132" s="24">
        <v>7000099990</v>
      </c>
      <c r="P132" s="23" t="s">
        <v>4</v>
      </c>
      <c r="Q132" s="83">
        <f>Q133</f>
        <v>38.2</v>
      </c>
      <c r="R132" s="84">
        <v>0</v>
      </c>
      <c r="S132" s="22"/>
    </row>
    <row r="133" spans="1:19" ht="32.25" customHeight="1">
      <c r="A133" s="128" t="s">
        <v>3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9"/>
      <c r="L133" s="26">
        <v>650</v>
      </c>
      <c r="M133" s="25">
        <v>5</v>
      </c>
      <c r="N133" s="25">
        <v>1</v>
      </c>
      <c r="O133" s="24">
        <v>7000099990</v>
      </c>
      <c r="P133" s="45">
        <v>244</v>
      </c>
      <c r="Q133" s="83">
        <v>38.2</v>
      </c>
      <c r="R133" s="84">
        <v>0</v>
      </c>
      <c r="S133" s="22"/>
    </row>
    <row r="134" spans="1:19" ht="49.5" customHeight="1">
      <c r="A134" s="139" t="s">
        <v>129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40"/>
      <c r="L134" s="48">
        <v>650</v>
      </c>
      <c r="M134" s="49">
        <v>5</v>
      </c>
      <c r="N134" s="49">
        <v>1</v>
      </c>
      <c r="O134" s="50">
        <v>1100000000</v>
      </c>
      <c r="P134" s="51" t="s">
        <v>18</v>
      </c>
      <c r="Q134" s="87">
        <f>Q135</f>
        <v>0</v>
      </c>
      <c r="R134" s="88">
        <v>0</v>
      </c>
      <c r="S134" s="22"/>
    </row>
    <row r="135" spans="1:19" ht="32.25" customHeight="1">
      <c r="A135" s="128" t="s">
        <v>7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  <c r="L135" s="26">
        <v>650</v>
      </c>
      <c r="M135" s="25">
        <v>5</v>
      </c>
      <c r="N135" s="25">
        <v>1</v>
      </c>
      <c r="O135" s="24">
        <v>1100000000</v>
      </c>
      <c r="P135" s="23" t="s">
        <v>6</v>
      </c>
      <c r="Q135" s="83">
        <f>Q136</f>
        <v>0</v>
      </c>
      <c r="R135" s="84">
        <v>0</v>
      </c>
      <c r="S135" s="22"/>
    </row>
    <row r="136" spans="1:19" ht="32.25" customHeight="1">
      <c r="A136" s="128" t="s">
        <v>5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9"/>
      <c r="L136" s="26">
        <v>650</v>
      </c>
      <c r="M136" s="25">
        <v>5</v>
      </c>
      <c r="N136" s="25">
        <v>1</v>
      </c>
      <c r="O136" s="24">
        <v>1100000000</v>
      </c>
      <c r="P136" s="23" t="s">
        <v>4</v>
      </c>
      <c r="Q136" s="83">
        <f>Q137</f>
        <v>0</v>
      </c>
      <c r="R136" s="84">
        <v>0</v>
      </c>
      <c r="S136" s="22"/>
    </row>
    <row r="137" spans="1:19" ht="32.25" customHeight="1">
      <c r="A137" s="128" t="s">
        <v>3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9"/>
      <c r="L137" s="26">
        <v>650</v>
      </c>
      <c r="M137" s="25">
        <v>5</v>
      </c>
      <c r="N137" s="25">
        <v>1</v>
      </c>
      <c r="O137" s="24">
        <v>1100000000</v>
      </c>
      <c r="P137" s="23" t="s">
        <v>1</v>
      </c>
      <c r="Q137" s="83">
        <v>0</v>
      </c>
      <c r="R137" s="84">
        <v>0</v>
      </c>
      <c r="S137" s="22"/>
    </row>
    <row r="138" spans="1:19" ht="15" customHeight="1">
      <c r="A138" s="126" t="s">
        <v>64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7"/>
      <c r="L138" s="26">
        <v>650</v>
      </c>
      <c r="M138" s="25">
        <v>5</v>
      </c>
      <c r="N138" s="25">
        <v>3</v>
      </c>
      <c r="O138" s="24" t="s">
        <v>19</v>
      </c>
      <c r="P138" s="23" t="s">
        <v>18</v>
      </c>
      <c r="Q138" s="83">
        <f>Q139+Q146</f>
        <v>362.9</v>
      </c>
      <c r="R138" s="84">
        <v>0</v>
      </c>
      <c r="S138" s="22"/>
    </row>
    <row r="139" spans="1:19" ht="52.5" customHeight="1">
      <c r="A139" s="146" t="s">
        <v>139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7"/>
      <c r="L139" s="26">
        <v>650</v>
      </c>
      <c r="M139" s="25">
        <v>5</v>
      </c>
      <c r="N139" s="25">
        <v>3</v>
      </c>
      <c r="O139" s="24" t="s">
        <v>63</v>
      </c>
      <c r="P139" s="23" t="s">
        <v>18</v>
      </c>
      <c r="Q139" s="83">
        <f aca="true" t="shared" si="2" ref="Q139:Q144">Q140</f>
        <v>304.4</v>
      </c>
      <c r="R139" s="84">
        <v>0</v>
      </c>
      <c r="S139" s="22"/>
    </row>
    <row r="140" spans="1:19" ht="52.5" customHeight="1">
      <c r="A140" s="128" t="s">
        <v>62</v>
      </c>
      <c r="B140" s="128"/>
      <c r="C140" s="128"/>
      <c r="D140" s="128"/>
      <c r="E140" s="128"/>
      <c r="F140" s="128"/>
      <c r="G140" s="128"/>
      <c r="H140" s="128"/>
      <c r="I140" s="128"/>
      <c r="J140" s="128"/>
      <c r="K140" s="129"/>
      <c r="L140" s="26">
        <v>650</v>
      </c>
      <c r="M140" s="25">
        <v>5</v>
      </c>
      <c r="N140" s="25">
        <v>3</v>
      </c>
      <c r="O140" s="24" t="s">
        <v>61</v>
      </c>
      <c r="P140" s="23" t="s">
        <v>18</v>
      </c>
      <c r="Q140" s="83">
        <f t="shared" si="2"/>
        <v>304.4</v>
      </c>
      <c r="R140" s="84">
        <v>0</v>
      </c>
      <c r="S140" s="22"/>
    </row>
    <row r="141" spans="1:19" ht="31.5" customHeight="1">
      <c r="A141" s="128" t="s">
        <v>60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9"/>
      <c r="L141" s="26">
        <v>650</v>
      </c>
      <c r="M141" s="25">
        <v>5</v>
      </c>
      <c r="N141" s="25">
        <v>3</v>
      </c>
      <c r="O141" s="24" t="s">
        <v>59</v>
      </c>
      <c r="P141" s="23" t="s">
        <v>18</v>
      </c>
      <c r="Q141" s="83">
        <f t="shared" si="2"/>
        <v>304.4</v>
      </c>
      <c r="R141" s="84">
        <v>0</v>
      </c>
      <c r="S141" s="22"/>
    </row>
    <row r="142" spans="1:19" ht="85.5" customHeight="1">
      <c r="A142" s="128" t="s">
        <v>58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9"/>
      <c r="L142" s="26">
        <v>650</v>
      </c>
      <c r="M142" s="25">
        <v>5</v>
      </c>
      <c r="N142" s="25">
        <v>3</v>
      </c>
      <c r="O142" s="24" t="s">
        <v>57</v>
      </c>
      <c r="P142" s="23" t="s">
        <v>18</v>
      </c>
      <c r="Q142" s="83">
        <f t="shared" si="2"/>
        <v>304.4</v>
      </c>
      <c r="R142" s="84">
        <v>0</v>
      </c>
      <c r="S142" s="22"/>
    </row>
    <row r="143" spans="1:19" ht="32.25" customHeight="1">
      <c r="A143" s="128" t="s">
        <v>7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9"/>
      <c r="L143" s="26">
        <v>650</v>
      </c>
      <c r="M143" s="25">
        <v>5</v>
      </c>
      <c r="N143" s="25">
        <v>3</v>
      </c>
      <c r="O143" s="24" t="s">
        <v>57</v>
      </c>
      <c r="P143" s="23" t="s">
        <v>6</v>
      </c>
      <c r="Q143" s="83">
        <f t="shared" si="2"/>
        <v>304.4</v>
      </c>
      <c r="R143" s="84">
        <v>0</v>
      </c>
      <c r="S143" s="22"/>
    </row>
    <row r="144" spans="1:19" ht="32.25" customHeight="1">
      <c r="A144" s="128" t="s">
        <v>5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9"/>
      <c r="L144" s="26">
        <v>650</v>
      </c>
      <c r="M144" s="25">
        <v>5</v>
      </c>
      <c r="N144" s="25">
        <v>3</v>
      </c>
      <c r="O144" s="24" t="s">
        <v>57</v>
      </c>
      <c r="P144" s="23" t="s">
        <v>4</v>
      </c>
      <c r="Q144" s="83">
        <f t="shared" si="2"/>
        <v>304.4</v>
      </c>
      <c r="R144" s="84">
        <v>0</v>
      </c>
      <c r="S144" s="22"/>
    </row>
    <row r="145" spans="1:19" ht="32.25" customHeight="1">
      <c r="A145" s="128" t="s">
        <v>3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  <c r="L145" s="26">
        <v>650</v>
      </c>
      <c r="M145" s="25">
        <v>5</v>
      </c>
      <c r="N145" s="25">
        <v>3</v>
      </c>
      <c r="O145" s="24" t="s">
        <v>57</v>
      </c>
      <c r="P145" s="23" t="s">
        <v>1</v>
      </c>
      <c r="Q145" s="83">
        <v>304.4</v>
      </c>
      <c r="R145" s="84">
        <v>0</v>
      </c>
      <c r="S145" s="22"/>
    </row>
    <row r="146" spans="1:19" ht="15" customHeight="1">
      <c r="A146" s="128" t="s">
        <v>29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9"/>
      <c r="L146" s="26">
        <v>650</v>
      </c>
      <c r="M146" s="25">
        <v>5</v>
      </c>
      <c r="N146" s="25">
        <v>3</v>
      </c>
      <c r="O146" s="24" t="s">
        <v>23</v>
      </c>
      <c r="P146" s="23" t="s">
        <v>18</v>
      </c>
      <c r="Q146" s="87">
        <f>Q147</f>
        <v>58.5</v>
      </c>
      <c r="R146" s="84">
        <v>0</v>
      </c>
      <c r="S146" s="22"/>
    </row>
    <row r="147" spans="1:19" ht="32.25" customHeight="1">
      <c r="A147" s="128" t="s">
        <v>7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9"/>
      <c r="L147" s="26">
        <v>650</v>
      </c>
      <c r="M147" s="25">
        <v>5</v>
      </c>
      <c r="N147" s="25">
        <v>3</v>
      </c>
      <c r="O147" s="24" t="s">
        <v>23</v>
      </c>
      <c r="P147" s="23" t="s">
        <v>6</v>
      </c>
      <c r="Q147" s="83">
        <f>Q148</f>
        <v>58.5</v>
      </c>
      <c r="R147" s="84">
        <v>0</v>
      </c>
      <c r="S147" s="22"/>
    </row>
    <row r="148" spans="1:19" ht="32.25" customHeight="1">
      <c r="A148" s="128" t="s">
        <v>5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9"/>
      <c r="L148" s="26">
        <v>650</v>
      </c>
      <c r="M148" s="25">
        <v>5</v>
      </c>
      <c r="N148" s="25">
        <v>3</v>
      </c>
      <c r="O148" s="24" t="s">
        <v>23</v>
      </c>
      <c r="P148" s="23" t="s">
        <v>4</v>
      </c>
      <c r="Q148" s="83">
        <f>Q149</f>
        <v>58.5</v>
      </c>
      <c r="R148" s="84">
        <v>0</v>
      </c>
      <c r="S148" s="22"/>
    </row>
    <row r="149" spans="1:19" ht="32.25" customHeight="1">
      <c r="A149" s="128" t="s">
        <v>3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9"/>
      <c r="L149" s="26">
        <v>650</v>
      </c>
      <c r="M149" s="25">
        <v>5</v>
      </c>
      <c r="N149" s="25">
        <v>3</v>
      </c>
      <c r="O149" s="24" t="s">
        <v>23</v>
      </c>
      <c r="P149" s="23" t="s">
        <v>1</v>
      </c>
      <c r="Q149" s="83">
        <v>58.5</v>
      </c>
      <c r="R149" s="84">
        <v>0</v>
      </c>
      <c r="S149" s="22"/>
    </row>
    <row r="150" spans="1:19" ht="15" customHeight="1">
      <c r="A150" s="126" t="s">
        <v>56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7"/>
      <c r="L150" s="41">
        <v>650</v>
      </c>
      <c r="M150" s="42">
        <v>7</v>
      </c>
      <c r="N150" s="42">
        <v>0</v>
      </c>
      <c r="O150" s="43" t="s">
        <v>19</v>
      </c>
      <c r="P150" s="44" t="s">
        <v>18</v>
      </c>
      <c r="Q150" s="79">
        <f>Q151</f>
        <v>421.6</v>
      </c>
      <c r="R150" s="80">
        <v>0</v>
      </c>
      <c r="S150" s="22"/>
    </row>
    <row r="151" spans="1:19" ht="21.75" customHeight="1">
      <c r="A151" s="128" t="s">
        <v>55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9"/>
      <c r="L151" s="26">
        <v>650</v>
      </c>
      <c r="M151" s="25">
        <v>7</v>
      </c>
      <c r="N151" s="25">
        <v>7</v>
      </c>
      <c r="O151" s="24" t="s">
        <v>19</v>
      </c>
      <c r="P151" s="23" t="s">
        <v>18</v>
      </c>
      <c r="Q151" s="83">
        <f>Q152+Q156</f>
        <v>421.6</v>
      </c>
      <c r="R151" s="84">
        <v>0</v>
      </c>
      <c r="S151" s="22"/>
    </row>
    <row r="152" spans="1:19" ht="38.25" customHeight="1">
      <c r="A152" s="139" t="s">
        <v>130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40"/>
      <c r="L152" s="48">
        <v>650</v>
      </c>
      <c r="M152" s="49">
        <v>7</v>
      </c>
      <c r="N152" s="49">
        <v>7</v>
      </c>
      <c r="O152" s="50">
        <v>3200099990</v>
      </c>
      <c r="P152" s="51" t="s">
        <v>18</v>
      </c>
      <c r="Q152" s="87">
        <f>Q153</f>
        <v>2</v>
      </c>
      <c r="R152" s="88">
        <f>R153</f>
        <v>0</v>
      </c>
      <c r="S152" s="22"/>
    </row>
    <row r="153" spans="1:19" ht="32.25" customHeight="1">
      <c r="A153" s="128" t="s">
        <v>7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9"/>
      <c r="L153" s="26">
        <v>650</v>
      </c>
      <c r="M153" s="25">
        <v>7</v>
      </c>
      <c r="N153" s="25">
        <v>7</v>
      </c>
      <c r="O153" s="24">
        <v>3200099990</v>
      </c>
      <c r="P153" s="23" t="s">
        <v>6</v>
      </c>
      <c r="Q153" s="83">
        <f>Q154</f>
        <v>2</v>
      </c>
      <c r="R153" s="84">
        <v>0</v>
      </c>
      <c r="S153" s="22"/>
    </row>
    <row r="154" spans="1:19" ht="32.25" customHeight="1">
      <c r="A154" s="128" t="s">
        <v>5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9"/>
      <c r="L154" s="26">
        <v>650</v>
      </c>
      <c r="M154" s="25">
        <v>7</v>
      </c>
      <c r="N154" s="25">
        <v>7</v>
      </c>
      <c r="O154" s="24">
        <v>3200099990</v>
      </c>
      <c r="P154" s="23" t="s">
        <v>4</v>
      </c>
      <c r="Q154" s="83">
        <f>Q155</f>
        <v>2</v>
      </c>
      <c r="R154" s="84">
        <v>0</v>
      </c>
      <c r="S154" s="22"/>
    </row>
    <row r="155" spans="1:19" ht="32.25" customHeight="1">
      <c r="A155" s="128" t="s">
        <v>3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9"/>
      <c r="L155" s="26">
        <v>650</v>
      </c>
      <c r="M155" s="25">
        <v>7</v>
      </c>
      <c r="N155" s="25">
        <v>7</v>
      </c>
      <c r="O155" s="24">
        <v>3200099990</v>
      </c>
      <c r="P155" s="23" t="s">
        <v>1</v>
      </c>
      <c r="Q155" s="83">
        <v>2</v>
      </c>
      <c r="R155" s="84">
        <v>0</v>
      </c>
      <c r="S155" s="22"/>
    </row>
    <row r="156" spans="1:19" ht="57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22" t="s">
        <v>149</v>
      </c>
      <c r="K156" s="120"/>
      <c r="L156" s="26">
        <v>650</v>
      </c>
      <c r="M156" s="25">
        <v>7</v>
      </c>
      <c r="N156" s="25">
        <v>7</v>
      </c>
      <c r="O156" s="24">
        <v>3220120819</v>
      </c>
      <c r="P156" s="23">
        <v>0</v>
      </c>
      <c r="Q156" s="83">
        <f>Q157+Q161</f>
        <v>419.6</v>
      </c>
      <c r="R156" s="84">
        <v>0</v>
      </c>
      <c r="S156" s="22"/>
    </row>
    <row r="157" spans="1:19" ht="73.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 t="s">
        <v>17</v>
      </c>
      <c r="K157" s="120"/>
      <c r="L157" s="26">
        <v>650</v>
      </c>
      <c r="M157" s="25">
        <v>7</v>
      </c>
      <c r="N157" s="25">
        <v>7</v>
      </c>
      <c r="O157" s="24">
        <v>3220120819</v>
      </c>
      <c r="P157" s="23">
        <v>100</v>
      </c>
      <c r="Q157" s="83">
        <f>Q158</f>
        <v>311.5</v>
      </c>
      <c r="R157" s="84">
        <v>0</v>
      </c>
      <c r="S157" s="22"/>
    </row>
    <row r="158" spans="1:19" ht="26.2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 t="s">
        <v>15</v>
      </c>
      <c r="K158" s="120"/>
      <c r="L158" s="26">
        <v>650</v>
      </c>
      <c r="M158" s="25">
        <v>7</v>
      </c>
      <c r="N158" s="25">
        <v>7</v>
      </c>
      <c r="O158" s="24">
        <v>3220120819</v>
      </c>
      <c r="P158" s="23">
        <v>110</v>
      </c>
      <c r="Q158" s="83">
        <f>Q159+Q160</f>
        <v>311.5</v>
      </c>
      <c r="R158" s="84">
        <v>0</v>
      </c>
      <c r="S158" s="22"/>
    </row>
    <row r="159" spans="1:19" ht="27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 t="s">
        <v>13</v>
      </c>
      <c r="K159" s="120"/>
      <c r="L159" s="26">
        <v>650</v>
      </c>
      <c r="M159" s="25">
        <v>7</v>
      </c>
      <c r="N159" s="25">
        <v>7</v>
      </c>
      <c r="O159" s="24">
        <v>3220120819</v>
      </c>
      <c r="P159" s="23">
        <v>111</v>
      </c>
      <c r="Q159" s="83">
        <v>239.2</v>
      </c>
      <c r="R159" s="84">
        <v>0</v>
      </c>
      <c r="S159" s="22"/>
    </row>
    <row r="160" spans="1:19" ht="49.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 t="s">
        <v>9</v>
      </c>
      <c r="K160" s="120"/>
      <c r="L160" s="26">
        <v>650</v>
      </c>
      <c r="M160" s="25">
        <v>7</v>
      </c>
      <c r="N160" s="25">
        <v>7</v>
      </c>
      <c r="O160" s="24">
        <v>3220120819</v>
      </c>
      <c r="P160" s="23">
        <v>119</v>
      </c>
      <c r="Q160" s="83">
        <v>72.3</v>
      </c>
      <c r="R160" s="84">
        <v>0</v>
      </c>
      <c r="S160" s="22"/>
    </row>
    <row r="161" spans="1:19" ht="37.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 t="s">
        <v>7</v>
      </c>
      <c r="K161" s="120"/>
      <c r="L161" s="26">
        <v>650</v>
      </c>
      <c r="M161" s="25">
        <v>7</v>
      </c>
      <c r="N161" s="25">
        <v>7</v>
      </c>
      <c r="O161" s="24">
        <v>3220120819</v>
      </c>
      <c r="P161" s="23">
        <v>200</v>
      </c>
      <c r="Q161" s="83">
        <f>Q162</f>
        <v>108.1</v>
      </c>
      <c r="R161" s="84">
        <f>R162</f>
        <v>0</v>
      </c>
      <c r="S161" s="22"/>
    </row>
    <row r="162" spans="1:19" ht="36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 t="s">
        <v>5</v>
      </c>
      <c r="K162" s="120"/>
      <c r="L162" s="26">
        <v>650</v>
      </c>
      <c r="M162" s="25">
        <v>7</v>
      </c>
      <c r="N162" s="25">
        <v>7</v>
      </c>
      <c r="O162" s="24">
        <v>3220120819</v>
      </c>
      <c r="P162" s="23">
        <v>240</v>
      </c>
      <c r="Q162" s="83">
        <f>Q163</f>
        <v>108.1</v>
      </c>
      <c r="R162" s="84">
        <f>R163</f>
        <v>0</v>
      </c>
      <c r="S162" s="22"/>
    </row>
    <row r="163" spans="1:19" ht="38.2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 t="s">
        <v>3</v>
      </c>
      <c r="K163" s="120"/>
      <c r="L163" s="26">
        <v>650</v>
      </c>
      <c r="M163" s="25">
        <v>7</v>
      </c>
      <c r="N163" s="25">
        <v>7</v>
      </c>
      <c r="O163" s="24">
        <v>3220120819</v>
      </c>
      <c r="P163" s="23">
        <v>244</v>
      </c>
      <c r="Q163" s="83">
        <v>108.1</v>
      </c>
      <c r="R163" s="84"/>
      <c r="S163" s="22"/>
    </row>
    <row r="164" spans="1:19" ht="61.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12" t="s">
        <v>134</v>
      </c>
      <c r="K164" s="116"/>
      <c r="L164" s="48">
        <v>650</v>
      </c>
      <c r="M164" s="49">
        <v>0</v>
      </c>
      <c r="N164" s="49">
        <v>0</v>
      </c>
      <c r="O164" s="50">
        <v>0</v>
      </c>
      <c r="P164" s="56">
        <v>0</v>
      </c>
      <c r="Q164" s="87">
        <f>Q167+Q173+Q177+Q180+Q184+Q202</f>
        <v>9587.5</v>
      </c>
      <c r="R164" s="88">
        <f>R167+R173+R177+R180+R184+R202</f>
        <v>0</v>
      </c>
      <c r="S164" s="22"/>
    </row>
    <row r="165" spans="1:19" ht="15" customHeight="1">
      <c r="A165" s="139" t="s">
        <v>54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40"/>
      <c r="L165" s="41">
        <v>650</v>
      </c>
      <c r="M165" s="42">
        <v>8</v>
      </c>
      <c r="N165" s="42">
        <v>0</v>
      </c>
      <c r="O165" s="43" t="s">
        <v>19</v>
      </c>
      <c r="P165" s="44" t="s">
        <v>18</v>
      </c>
      <c r="Q165" s="79">
        <f>Q166</f>
        <v>10617.099999999999</v>
      </c>
      <c r="R165" s="80">
        <f>R166</f>
        <v>0</v>
      </c>
      <c r="S165" s="22"/>
    </row>
    <row r="166" spans="1:19" ht="15" customHeight="1">
      <c r="A166" s="128" t="s">
        <v>53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9"/>
      <c r="L166" s="26">
        <v>650</v>
      </c>
      <c r="M166" s="25">
        <v>8</v>
      </c>
      <c r="N166" s="25">
        <v>1</v>
      </c>
      <c r="O166" s="24" t="s">
        <v>19</v>
      </c>
      <c r="P166" s="23" t="s">
        <v>18</v>
      </c>
      <c r="Q166" s="83">
        <f>Q167+Q173+Q177+Q180+Q184+Q189+Q192</f>
        <v>10617.099999999999</v>
      </c>
      <c r="R166" s="84">
        <f>R167+R173+R177+R180+R184+R189</f>
        <v>0</v>
      </c>
      <c r="S166" s="22"/>
    </row>
    <row r="167" spans="1:19" ht="76.5" customHeight="1">
      <c r="A167" s="128" t="s">
        <v>17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9"/>
      <c r="L167" s="26">
        <v>650</v>
      </c>
      <c r="M167" s="25">
        <v>8</v>
      </c>
      <c r="N167" s="25">
        <v>1</v>
      </c>
      <c r="O167" s="24">
        <v>510000590</v>
      </c>
      <c r="P167" s="23" t="s">
        <v>16</v>
      </c>
      <c r="Q167" s="83">
        <f>Q168</f>
        <v>3779.7</v>
      </c>
      <c r="R167" s="84">
        <v>0</v>
      </c>
      <c r="S167" s="22"/>
    </row>
    <row r="168" spans="1:19" ht="27.75" customHeight="1">
      <c r="A168" s="128" t="s">
        <v>15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9"/>
      <c r="L168" s="26">
        <v>650</v>
      </c>
      <c r="M168" s="25">
        <v>8</v>
      </c>
      <c r="N168" s="25">
        <v>1</v>
      </c>
      <c r="O168" s="24">
        <v>510000590</v>
      </c>
      <c r="P168" s="23" t="s">
        <v>14</v>
      </c>
      <c r="Q168" s="83">
        <f>SUM(Q169:Q172)</f>
        <v>3779.7</v>
      </c>
      <c r="R168" s="84">
        <v>0</v>
      </c>
      <c r="S168" s="22"/>
    </row>
    <row r="169" spans="1:19" ht="26.25" customHeight="1">
      <c r="A169" s="128" t="s">
        <v>13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9"/>
      <c r="L169" s="26">
        <v>650</v>
      </c>
      <c r="M169" s="25">
        <v>8</v>
      </c>
      <c r="N169" s="25">
        <v>1</v>
      </c>
      <c r="O169" s="24">
        <v>510000590</v>
      </c>
      <c r="P169" s="23" t="s">
        <v>12</v>
      </c>
      <c r="Q169" s="83">
        <v>2846</v>
      </c>
      <c r="R169" s="84">
        <v>0</v>
      </c>
      <c r="S169" s="22"/>
    </row>
    <row r="170" spans="1:19" ht="41.25" customHeight="1">
      <c r="A170" s="128" t="s">
        <v>11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9"/>
      <c r="L170" s="26">
        <v>650</v>
      </c>
      <c r="M170" s="25">
        <v>8</v>
      </c>
      <c r="N170" s="25">
        <v>1</v>
      </c>
      <c r="O170" s="24">
        <v>510000590</v>
      </c>
      <c r="P170" s="23" t="s">
        <v>10</v>
      </c>
      <c r="Q170" s="83">
        <v>70</v>
      </c>
      <c r="R170" s="84">
        <v>0</v>
      </c>
      <c r="S170" s="22"/>
    </row>
    <row r="171" spans="1:19" ht="60.75" customHeight="1">
      <c r="A171" s="128" t="s">
        <v>52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9"/>
      <c r="L171" s="26">
        <v>650</v>
      </c>
      <c r="M171" s="25">
        <v>8</v>
      </c>
      <c r="N171" s="25">
        <v>1</v>
      </c>
      <c r="O171" s="24">
        <v>510000590</v>
      </c>
      <c r="P171" s="23" t="s">
        <v>51</v>
      </c>
      <c r="Q171" s="83">
        <v>3.7</v>
      </c>
      <c r="R171" s="84">
        <v>0</v>
      </c>
      <c r="S171" s="22"/>
    </row>
    <row r="172" spans="1:19" ht="54.75" customHeight="1">
      <c r="A172" s="128" t="s">
        <v>9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9"/>
      <c r="L172" s="26">
        <v>650</v>
      </c>
      <c r="M172" s="25">
        <v>8</v>
      </c>
      <c r="N172" s="25">
        <v>1</v>
      </c>
      <c r="O172" s="24">
        <v>510000590</v>
      </c>
      <c r="P172" s="23" t="s">
        <v>8</v>
      </c>
      <c r="Q172" s="83">
        <v>860</v>
      </c>
      <c r="R172" s="84">
        <v>0</v>
      </c>
      <c r="S172" s="22"/>
    </row>
    <row r="173" spans="1:19" ht="37.5" customHeight="1">
      <c r="A173" s="128" t="s">
        <v>7</v>
      </c>
      <c r="B173" s="128"/>
      <c r="C173" s="128"/>
      <c r="D173" s="128"/>
      <c r="E173" s="128"/>
      <c r="F173" s="128"/>
      <c r="G173" s="128"/>
      <c r="H173" s="128"/>
      <c r="I173" s="128"/>
      <c r="J173" s="128"/>
      <c r="K173" s="129"/>
      <c r="L173" s="26">
        <v>650</v>
      </c>
      <c r="M173" s="25">
        <v>8</v>
      </c>
      <c r="N173" s="25">
        <v>1</v>
      </c>
      <c r="O173" s="24">
        <v>510000590</v>
      </c>
      <c r="P173" s="23" t="s">
        <v>6</v>
      </c>
      <c r="Q173" s="83">
        <f>Q174</f>
        <v>2620.6</v>
      </c>
      <c r="R173" s="84">
        <v>0</v>
      </c>
      <c r="S173" s="22"/>
    </row>
    <row r="174" spans="1:19" ht="39" customHeight="1">
      <c r="A174" s="128" t="s">
        <v>5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9"/>
      <c r="L174" s="26">
        <v>650</v>
      </c>
      <c r="M174" s="25">
        <v>8</v>
      </c>
      <c r="N174" s="25">
        <v>1</v>
      </c>
      <c r="O174" s="24">
        <v>510000590</v>
      </c>
      <c r="P174" s="23" t="s">
        <v>4</v>
      </c>
      <c r="Q174" s="83">
        <f>SUM(Q175:Q176)</f>
        <v>2620.6</v>
      </c>
      <c r="R174" s="84">
        <v>0</v>
      </c>
      <c r="S174" s="22"/>
    </row>
    <row r="175" spans="1:19" ht="32.25" customHeight="1">
      <c r="A175" s="128" t="s">
        <v>50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9"/>
      <c r="L175" s="26">
        <v>650</v>
      </c>
      <c r="M175" s="25">
        <v>8</v>
      </c>
      <c r="N175" s="25">
        <v>1</v>
      </c>
      <c r="O175" s="24">
        <v>510000590</v>
      </c>
      <c r="P175" s="23" t="s">
        <v>49</v>
      </c>
      <c r="Q175" s="83">
        <v>0</v>
      </c>
      <c r="R175" s="84">
        <v>0</v>
      </c>
      <c r="S175" s="22"/>
    </row>
    <row r="176" spans="1:19" ht="32.25" customHeight="1">
      <c r="A176" s="128" t="s">
        <v>3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9"/>
      <c r="L176" s="26">
        <v>650</v>
      </c>
      <c r="M176" s="25">
        <v>8</v>
      </c>
      <c r="N176" s="25">
        <v>1</v>
      </c>
      <c r="O176" s="24">
        <v>510000590</v>
      </c>
      <c r="P176" s="23" t="s">
        <v>1</v>
      </c>
      <c r="Q176" s="83">
        <v>2620.6</v>
      </c>
      <c r="R176" s="84">
        <v>0</v>
      </c>
      <c r="S176" s="22"/>
    </row>
    <row r="177" spans="1:19" ht="32.2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46" t="s">
        <v>131</v>
      </c>
      <c r="K177" s="109"/>
      <c r="L177" s="26">
        <v>650</v>
      </c>
      <c r="M177" s="25">
        <v>8</v>
      </c>
      <c r="N177" s="25">
        <v>1</v>
      </c>
      <c r="O177" s="24">
        <v>510000590</v>
      </c>
      <c r="P177" s="45">
        <v>300</v>
      </c>
      <c r="Q177" s="83">
        <f>Q178</f>
        <v>221.7</v>
      </c>
      <c r="R177" s="84"/>
      <c r="S177" s="22"/>
    </row>
    <row r="178" spans="1:19" ht="32.2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99" t="s">
        <v>132</v>
      </c>
      <c r="K178" s="98"/>
      <c r="L178" s="26">
        <v>650</v>
      </c>
      <c r="M178" s="25">
        <v>8</v>
      </c>
      <c r="N178" s="25">
        <v>1</v>
      </c>
      <c r="O178" s="24">
        <v>510000590</v>
      </c>
      <c r="P178" s="45">
        <v>320</v>
      </c>
      <c r="Q178" s="83">
        <f>Q179</f>
        <v>221.7</v>
      </c>
      <c r="R178" s="84"/>
      <c r="S178" s="22"/>
    </row>
    <row r="179" spans="1:19" ht="37.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67" t="s">
        <v>133</v>
      </c>
      <c r="K179" s="109"/>
      <c r="L179" s="26">
        <v>650</v>
      </c>
      <c r="M179" s="25">
        <v>8</v>
      </c>
      <c r="N179" s="25">
        <v>1</v>
      </c>
      <c r="O179" s="24">
        <v>510000590</v>
      </c>
      <c r="P179" s="45">
        <v>321</v>
      </c>
      <c r="Q179" s="83">
        <v>221.7</v>
      </c>
      <c r="R179" s="84"/>
      <c r="S179" s="22"/>
    </row>
    <row r="180" spans="1:19" ht="15" customHeight="1">
      <c r="A180" s="128" t="s">
        <v>48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29"/>
      <c r="L180" s="26">
        <v>650</v>
      </c>
      <c r="M180" s="25">
        <v>8</v>
      </c>
      <c r="N180" s="25">
        <v>1</v>
      </c>
      <c r="O180" s="24">
        <v>510000590</v>
      </c>
      <c r="P180" s="23" t="s">
        <v>47</v>
      </c>
      <c r="Q180" s="83">
        <f>Q181</f>
        <v>315</v>
      </c>
      <c r="R180" s="84">
        <v>0</v>
      </c>
      <c r="S180" s="22"/>
    </row>
    <row r="181" spans="1:19" ht="15" customHeight="1">
      <c r="A181" s="128" t="s">
        <v>46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9"/>
      <c r="L181" s="26">
        <v>650</v>
      </c>
      <c r="M181" s="25">
        <v>8</v>
      </c>
      <c r="N181" s="25">
        <v>1</v>
      </c>
      <c r="O181" s="24">
        <v>510000590</v>
      </c>
      <c r="P181" s="23" t="s">
        <v>45</v>
      </c>
      <c r="Q181" s="83">
        <f>SUM(Q182:Q183)</f>
        <v>315</v>
      </c>
      <c r="R181" s="84">
        <v>0</v>
      </c>
      <c r="S181" s="22"/>
    </row>
    <row r="182" spans="1:19" ht="28.5" customHeight="1">
      <c r="A182" s="128" t="s">
        <v>44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9"/>
      <c r="L182" s="26">
        <v>650</v>
      </c>
      <c r="M182" s="25">
        <v>8</v>
      </c>
      <c r="N182" s="25">
        <v>1</v>
      </c>
      <c r="O182" s="24">
        <v>510000590</v>
      </c>
      <c r="P182" s="23" t="s">
        <v>43</v>
      </c>
      <c r="Q182" s="83">
        <v>315</v>
      </c>
      <c r="R182" s="84">
        <v>0</v>
      </c>
      <c r="S182" s="22"/>
    </row>
    <row r="183" spans="1:19" ht="15" customHeight="1">
      <c r="A183" s="128" t="s">
        <v>42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9"/>
      <c r="L183" s="26">
        <v>650</v>
      </c>
      <c r="M183" s="25">
        <v>8</v>
      </c>
      <c r="N183" s="25">
        <v>1</v>
      </c>
      <c r="O183" s="24">
        <v>510000590</v>
      </c>
      <c r="P183" s="23" t="s">
        <v>41</v>
      </c>
      <c r="Q183" s="83">
        <v>0</v>
      </c>
      <c r="R183" s="84">
        <v>0</v>
      </c>
      <c r="S183" s="22"/>
    </row>
    <row r="184" spans="1:19" ht="132" customHeight="1">
      <c r="A184" s="128" t="s">
        <v>40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9"/>
      <c r="L184" s="26">
        <v>650</v>
      </c>
      <c r="M184" s="25">
        <v>8</v>
      </c>
      <c r="N184" s="25">
        <v>1</v>
      </c>
      <c r="O184" s="24">
        <v>7000082580</v>
      </c>
      <c r="P184" s="23" t="s">
        <v>18</v>
      </c>
      <c r="Q184" s="83">
        <f>Q185</f>
        <v>1837.3</v>
      </c>
      <c r="R184" s="84">
        <v>0</v>
      </c>
      <c r="S184" s="22"/>
    </row>
    <row r="185" spans="1:19" ht="73.5" customHeight="1">
      <c r="A185" s="128" t="s">
        <v>17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9"/>
      <c r="L185" s="26">
        <v>650</v>
      </c>
      <c r="M185" s="25">
        <v>8</v>
      </c>
      <c r="N185" s="25">
        <v>1</v>
      </c>
      <c r="O185" s="24">
        <v>7000082580</v>
      </c>
      <c r="P185" s="23" t="s">
        <v>16</v>
      </c>
      <c r="Q185" s="83">
        <f>Q186</f>
        <v>1837.3</v>
      </c>
      <c r="R185" s="84">
        <v>0</v>
      </c>
      <c r="S185" s="22"/>
    </row>
    <row r="186" spans="1:19" ht="21.75" customHeight="1">
      <c r="A186" s="128" t="s">
        <v>15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9"/>
      <c r="L186" s="26">
        <v>650</v>
      </c>
      <c r="M186" s="25">
        <v>8</v>
      </c>
      <c r="N186" s="25">
        <v>1</v>
      </c>
      <c r="O186" s="24">
        <v>7000082580</v>
      </c>
      <c r="P186" s="23" t="s">
        <v>14</v>
      </c>
      <c r="Q186" s="83">
        <f>SUM(Q187:Q188)</f>
        <v>1837.3</v>
      </c>
      <c r="R186" s="84">
        <v>0</v>
      </c>
      <c r="S186" s="22"/>
    </row>
    <row r="187" spans="1:19" ht="30.75" customHeight="1">
      <c r="A187" s="128" t="s">
        <v>13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9"/>
      <c r="L187" s="26">
        <v>650</v>
      </c>
      <c r="M187" s="25">
        <v>8</v>
      </c>
      <c r="N187" s="25">
        <v>1</v>
      </c>
      <c r="O187" s="24">
        <v>7000082580</v>
      </c>
      <c r="P187" s="23" t="s">
        <v>12</v>
      </c>
      <c r="Q187" s="83">
        <v>1386</v>
      </c>
      <c r="R187" s="84">
        <v>0</v>
      </c>
      <c r="S187" s="22"/>
    </row>
    <row r="188" spans="1:19" ht="47.25" customHeight="1">
      <c r="A188" s="128" t="s">
        <v>9</v>
      </c>
      <c r="B188" s="128"/>
      <c r="C188" s="128"/>
      <c r="D188" s="128"/>
      <c r="E188" s="128"/>
      <c r="F188" s="128"/>
      <c r="G188" s="128"/>
      <c r="H188" s="128"/>
      <c r="I188" s="128"/>
      <c r="J188" s="128"/>
      <c r="K188" s="129"/>
      <c r="L188" s="26">
        <v>650</v>
      </c>
      <c r="M188" s="25">
        <v>8</v>
      </c>
      <c r="N188" s="25">
        <v>1</v>
      </c>
      <c r="O188" s="24">
        <v>7000082580</v>
      </c>
      <c r="P188" s="23" t="s">
        <v>8</v>
      </c>
      <c r="Q188" s="83">
        <v>451.3</v>
      </c>
      <c r="R188" s="84">
        <v>0</v>
      </c>
      <c r="S188" s="22"/>
    </row>
    <row r="189" spans="1:19" ht="82.5" customHeight="1">
      <c r="A189" s="128" t="s">
        <v>39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9"/>
      <c r="L189" s="26">
        <v>650</v>
      </c>
      <c r="M189" s="25">
        <v>8</v>
      </c>
      <c r="N189" s="25">
        <v>1</v>
      </c>
      <c r="O189" s="24" t="s">
        <v>35</v>
      </c>
      <c r="P189" s="23" t="s">
        <v>18</v>
      </c>
      <c r="Q189" s="83">
        <f>Q190</f>
        <v>1342.8</v>
      </c>
      <c r="R189" s="84">
        <v>0</v>
      </c>
      <c r="S189" s="22"/>
    </row>
    <row r="190" spans="1:19" ht="15" customHeight="1">
      <c r="A190" s="128" t="s">
        <v>38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9"/>
      <c r="L190" s="26">
        <v>650</v>
      </c>
      <c r="M190" s="25">
        <v>8</v>
      </c>
      <c r="N190" s="25">
        <v>1</v>
      </c>
      <c r="O190" s="24" t="s">
        <v>35</v>
      </c>
      <c r="P190" s="23" t="s">
        <v>37</v>
      </c>
      <c r="Q190" s="83">
        <f>Q191</f>
        <v>1342.8</v>
      </c>
      <c r="R190" s="84">
        <v>0</v>
      </c>
      <c r="S190" s="22"/>
    </row>
    <row r="191" spans="1:19" ht="15" customHeight="1">
      <c r="A191" s="128" t="s">
        <v>36</v>
      </c>
      <c r="B191" s="128"/>
      <c r="C191" s="128"/>
      <c r="D191" s="128"/>
      <c r="E191" s="128"/>
      <c r="F191" s="128"/>
      <c r="G191" s="128"/>
      <c r="H191" s="128"/>
      <c r="I191" s="128"/>
      <c r="J191" s="128"/>
      <c r="K191" s="129"/>
      <c r="L191" s="26">
        <v>650</v>
      </c>
      <c r="M191" s="25">
        <v>8</v>
      </c>
      <c r="N191" s="25">
        <v>1</v>
      </c>
      <c r="O191" s="24" t="s">
        <v>35</v>
      </c>
      <c r="P191" s="23" t="s">
        <v>34</v>
      </c>
      <c r="Q191" s="83">
        <v>1342.8</v>
      </c>
      <c r="R191" s="84">
        <v>0</v>
      </c>
      <c r="S191" s="22"/>
    </row>
    <row r="192" spans="1:19" ht="37.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 t="s">
        <v>7</v>
      </c>
      <c r="K192" s="108"/>
      <c r="L192" s="100">
        <v>650</v>
      </c>
      <c r="M192" s="25">
        <v>8</v>
      </c>
      <c r="N192" s="25">
        <v>1</v>
      </c>
      <c r="O192" s="103">
        <v>7000085160</v>
      </c>
      <c r="P192" s="101">
        <v>200</v>
      </c>
      <c r="Q192" s="89">
        <f>Q193</f>
        <v>500</v>
      </c>
      <c r="R192" s="90"/>
      <c r="S192" s="60"/>
    </row>
    <row r="193" spans="1:19" ht="39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 t="s">
        <v>5</v>
      </c>
      <c r="K193" s="109"/>
      <c r="L193" s="100">
        <v>650</v>
      </c>
      <c r="M193" s="25">
        <v>8</v>
      </c>
      <c r="N193" s="25">
        <v>1</v>
      </c>
      <c r="O193" s="101">
        <v>7000085160</v>
      </c>
      <c r="P193" s="101">
        <v>240</v>
      </c>
      <c r="Q193" s="89">
        <f>Q194</f>
        <v>500</v>
      </c>
      <c r="R193" s="105"/>
      <c r="S193" s="60"/>
    </row>
    <row r="194" spans="1:19" ht="39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 t="s">
        <v>3</v>
      </c>
      <c r="K194" s="109"/>
      <c r="L194" s="102">
        <v>650</v>
      </c>
      <c r="M194" s="25">
        <v>8</v>
      </c>
      <c r="N194" s="25">
        <v>1</v>
      </c>
      <c r="O194" s="101">
        <v>7000085160</v>
      </c>
      <c r="P194" s="103">
        <v>244</v>
      </c>
      <c r="Q194" s="89">
        <v>500</v>
      </c>
      <c r="R194" s="105"/>
      <c r="S194" s="98"/>
    </row>
    <row r="195" spans="1:19" ht="15" customHeight="1">
      <c r="A195" s="126" t="s">
        <v>33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7"/>
      <c r="L195" s="41">
        <v>650</v>
      </c>
      <c r="M195" s="42">
        <v>10</v>
      </c>
      <c r="N195" s="42">
        <v>0</v>
      </c>
      <c r="O195" s="43" t="s">
        <v>19</v>
      </c>
      <c r="P195" s="44" t="s">
        <v>18</v>
      </c>
      <c r="Q195" s="79">
        <f aca="true" t="shared" si="3" ref="Q195:Q200">Q196</f>
        <v>120</v>
      </c>
      <c r="R195" s="104">
        <v>0</v>
      </c>
      <c r="S195" s="22"/>
    </row>
    <row r="196" spans="1:19" ht="15" customHeight="1">
      <c r="A196" s="128" t="s">
        <v>32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9"/>
      <c r="L196" s="26">
        <v>650</v>
      </c>
      <c r="M196" s="25">
        <v>10</v>
      </c>
      <c r="N196" s="25">
        <v>1</v>
      </c>
      <c r="O196" s="24" t="s">
        <v>19</v>
      </c>
      <c r="P196" s="23" t="s">
        <v>18</v>
      </c>
      <c r="Q196" s="83">
        <f t="shared" si="3"/>
        <v>120</v>
      </c>
      <c r="R196" s="84">
        <v>0</v>
      </c>
      <c r="S196" s="22"/>
    </row>
    <row r="197" spans="1:19" ht="15" customHeight="1">
      <c r="A197" s="128" t="s">
        <v>31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9"/>
      <c r="L197" s="26">
        <v>650</v>
      </c>
      <c r="M197" s="25">
        <v>10</v>
      </c>
      <c r="N197" s="25">
        <v>1</v>
      </c>
      <c r="O197" s="24" t="s">
        <v>30</v>
      </c>
      <c r="P197" s="23" t="s">
        <v>18</v>
      </c>
      <c r="Q197" s="83">
        <f t="shared" si="3"/>
        <v>120</v>
      </c>
      <c r="R197" s="84">
        <v>0</v>
      </c>
      <c r="S197" s="22"/>
    </row>
    <row r="198" spans="1:19" ht="15" customHeight="1">
      <c r="A198" s="128" t="s">
        <v>29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9"/>
      <c r="L198" s="26">
        <v>650</v>
      </c>
      <c r="M198" s="25">
        <v>10</v>
      </c>
      <c r="N198" s="25">
        <v>1</v>
      </c>
      <c r="O198" s="24" t="s">
        <v>23</v>
      </c>
      <c r="P198" s="23" t="s">
        <v>18</v>
      </c>
      <c r="Q198" s="83">
        <f t="shared" si="3"/>
        <v>120</v>
      </c>
      <c r="R198" s="84">
        <v>0</v>
      </c>
      <c r="S198" s="22"/>
    </row>
    <row r="199" spans="1:19" ht="21.75" customHeight="1">
      <c r="A199" s="128" t="s">
        <v>28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9"/>
      <c r="L199" s="26">
        <v>650</v>
      </c>
      <c r="M199" s="25">
        <v>10</v>
      </c>
      <c r="N199" s="25">
        <v>1</v>
      </c>
      <c r="O199" s="24" t="s">
        <v>23</v>
      </c>
      <c r="P199" s="23" t="s">
        <v>27</v>
      </c>
      <c r="Q199" s="83">
        <f t="shared" si="3"/>
        <v>120</v>
      </c>
      <c r="R199" s="84">
        <v>0</v>
      </c>
      <c r="S199" s="22"/>
    </row>
    <row r="200" spans="1:19" ht="21.75" customHeight="1">
      <c r="A200" s="128" t="s">
        <v>26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9"/>
      <c r="L200" s="26">
        <v>650</v>
      </c>
      <c r="M200" s="25">
        <v>10</v>
      </c>
      <c r="N200" s="25">
        <v>1</v>
      </c>
      <c r="O200" s="24" t="s">
        <v>23</v>
      </c>
      <c r="P200" s="23" t="s">
        <v>25</v>
      </c>
      <c r="Q200" s="83">
        <f t="shared" si="3"/>
        <v>120</v>
      </c>
      <c r="R200" s="84">
        <v>0</v>
      </c>
      <c r="S200" s="22"/>
    </row>
    <row r="201" spans="1:19" ht="21.75" customHeight="1">
      <c r="A201" s="128" t="s">
        <v>24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9"/>
      <c r="L201" s="26">
        <v>650</v>
      </c>
      <c r="M201" s="25">
        <v>10</v>
      </c>
      <c r="N201" s="25">
        <v>1</v>
      </c>
      <c r="O201" s="24" t="s">
        <v>23</v>
      </c>
      <c r="P201" s="23" t="s">
        <v>22</v>
      </c>
      <c r="Q201" s="83">
        <v>120</v>
      </c>
      <c r="R201" s="84">
        <v>0</v>
      </c>
      <c r="S201" s="22"/>
    </row>
    <row r="202" spans="1:19" ht="15" customHeight="1">
      <c r="A202" s="126" t="s">
        <v>21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7"/>
      <c r="L202" s="41">
        <v>650</v>
      </c>
      <c r="M202" s="42">
        <v>11</v>
      </c>
      <c r="N202" s="42">
        <v>0</v>
      </c>
      <c r="O202" s="43" t="s">
        <v>19</v>
      </c>
      <c r="P202" s="44" t="s">
        <v>18</v>
      </c>
      <c r="Q202" s="79">
        <f>Q203</f>
        <v>813.2</v>
      </c>
      <c r="R202" s="80">
        <v>0</v>
      </c>
      <c r="S202" s="22"/>
    </row>
    <row r="203" spans="1:19" ht="15" customHeight="1">
      <c r="A203" s="128" t="s">
        <v>20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9"/>
      <c r="L203" s="26">
        <v>650</v>
      </c>
      <c r="M203" s="25">
        <v>11</v>
      </c>
      <c r="N203" s="25">
        <v>1</v>
      </c>
      <c r="O203" s="24" t="s">
        <v>19</v>
      </c>
      <c r="P203" s="23" t="s">
        <v>18</v>
      </c>
      <c r="Q203" s="83">
        <f>Q204+Q209</f>
        <v>813.2</v>
      </c>
      <c r="R203" s="84">
        <v>0</v>
      </c>
      <c r="S203" s="22"/>
    </row>
    <row r="204" spans="1:19" ht="72" customHeight="1">
      <c r="A204" s="128" t="s">
        <v>17</v>
      </c>
      <c r="B204" s="128"/>
      <c r="C204" s="128"/>
      <c r="D204" s="128"/>
      <c r="E204" s="128"/>
      <c r="F204" s="128"/>
      <c r="G204" s="128"/>
      <c r="H204" s="128"/>
      <c r="I204" s="128"/>
      <c r="J204" s="128"/>
      <c r="K204" s="129"/>
      <c r="L204" s="26">
        <v>650</v>
      </c>
      <c r="M204" s="25">
        <v>11</v>
      </c>
      <c r="N204" s="25">
        <v>1</v>
      </c>
      <c r="O204" s="24">
        <v>520000590</v>
      </c>
      <c r="P204" s="23" t="s">
        <v>16</v>
      </c>
      <c r="Q204" s="83">
        <f>Q205</f>
        <v>725.6</v>
      </c>
      <c r="R204" s="84">
        <v>0</v>
      </c>
      <c r="S204" s="22"/>
    </row>
    <row r="205" spans="1:19" ht="21.75" customHeight="1">
      <c r="A205" s="128" t="s">
        <v>15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9"/>
      <c r="L205" s="26">
        <v>650</v>
      </c>
      <c r="M205" s="25">
        <v>11</v>
      </c>
      <c r="N205" s="25">
        <v>1</v>
      </c>
      <c r="O205" s="24">
        <v>520000590</v>
      </c>
      <c r="P205" s="23" t="s">
        <v>14</v>
      </c>
      <c r="Q205" s="83">
        <f>SUM(Q206:Q208)</f>
        <v>725.6</v>
      </c>
      <c r="R205" s="84">
        <v>0</v>
      </c>
      <c r="S205" s="22"/>
    </row>
    <row r="206" spans="1:19" ht="27" customHeight="1">
      <c r="A206" s="128" t="s">
        <v>13</v>
      </c>
      <c r="B206" s="128"/>
      <c r="C206" s="128"/>
      <c r="D206" s="128"/>
      <c r="E206" s="128"/>
      <c r="F206" s="128"/>
      <c r="G206" s="128"/>
      <c r="H206" s="128"/>
      <c r="I206" s="128"/>
      <c r="J206" s="128"/>
      <c r="K206" s="129"/>
      <c r="L206" s="26">
        <v>650</v>
      </c>
      <c r="M206" s="25">
        <v>11</v>
      </c>
      <c r="N206" s="25">
        <v>1</v>
      </c>
      <c r="O206" s="24">
        <v>520000590</v>
      </c>
      <c r="P206" s="23" t="s">
        <v>12</v>
      </c>
      <c r="Q206" s="83">
        <v>557</v>
      </c>
      <c r="R206" s="84">
        <v>0</v>
      </c>
      <c r="S206" s="22"/>
    </row>
    <row r="207" spans="1:19" ht="37.5" customHeight="1">
      <c r="A207" s="128" t="s">
        <v>11</v>
      </c>
      <c r="B207" s="128"/>
      <c r="C207" s="128"/>
      <c r="D207" s="128"/>
      <c r="E207" s="128"/>
      <c r="F207" s="128"/>
      <c r="G207" s="128"/>
      <c r="H207" s="128"/>
      <c r="I207" s="128"/>
      <c r="J207" s="128"/>
      <c r="K207" s="129"/>
      <c r="L207" s="26">
        <v>650</v>
      </c>
      <c r="M207" s="25">
        <v>11</v>
      </c>
      <c r="N207" s="25">
        <v>1</v>
      </c>
      <c r="O207" s="24">
        <v>520000590</v>
      </c>
      <c r="P207" s="23" t="s">
        <v>10</v>
      </c>
      <c r="Q207" s="83">
        <v>0</v>
      </c>
      <c r="R207" s="84">
        <v>0</v>
      </c>
      <c r="S207" s="22"/>
    </row>
    <row r="208" spans="1:19" ht="46.5" customHeight="1">
      <c r="A208" s="128" t="s">
        <v>9</v>
      </c>
      <c r="B208" s="128"/>
      <c r="C208" s="128"/>
      <c r="D208" s="128"/>
      <c r="E208" s="128"/>
      <c r="F208" s="128"/>
      <c r="G208" s="128"/>
      <c r="H208" s="128"/>
      <c r="I208" s="128"/>
      <c r="J208" s="128"/>
      <c r="K208" s="129"/>
      <c r="L208" s="26">
        <v>650</v>
      </c>
      <c r="M208" s="25">
        <v>11</v>
      </c>
      <c r="N208" s="25">
        <v>1</v>
      </c>
      <c r="O208" s="24">
        <v>520000590</v>
      </c>
      <c r="P208" s="23" t="s">
        <v>8</v>
      </c>
      <c r="Q208" s="83">
        <v>168.6</v>
      </c>
      <c r="R208" s="84">
        <v>0</v>
      </c>
      <c r="S208" s="22"/>
    </row>
    <row r="209" spans="1:19" ht="37.5" customHeight="1">
      <c r="A209" s="128" t="s">
        <v>7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9"/>
      <c r="L209" s="26">
        <v>650</v>
      </c>
      <c r="M209" s="25">
        <v>11</v>
      </c>
      <c r="N209" s="25">
        <v>1</v>
      </c>
      <c r="O209" s="24">
        <v>520000590</v>
      </c>
      <c r="P209" s="23" t="s">
        <v>6</v>
      </c>
      <c r="Q209" s="83">
        <f>Q210</f>
        <v>87.6</v>
      </c>
      <c r="R209" s="84">
        <v>0</v>
      </c>
      <c r="S209" s="22"/>
    </row>
    <row r="210" spans="1:19" ht="35.25" customHeight="1">
      <c r="A210" s="128" t="s">
        <v>5</v>
      </c>
      <c r="B210" s="128"/>
      <c r="C210" s="128"/>
      <c r="D210" s="128"/>
      <c r="E210" s="128"/>
      <c r="F210" s="128"/>
      <c r="G210" s="128"/>
      <c r="H210" s="128"/>
      <c r="I210" s="128"/>
      <c r="J210" s="128"/>
      <c r="K210" s="129"/>
      <c r="L210" s="26">
        <v>650</v>
      </c>
      <c r="M210" s="25">
        <v>11</v>
      </c>
      <c r="N210" s="25">
        <v>1</v>
      </c>
      <c r="O210" s="24">
        <v>520000590</v>
      </c>
      <c r="P210" s="23" t="s">
        <v>4</v>
      </c>
      <c r="Q210" s="83">
        <f>Q211</f>
        <v>87.6</v>
      </c>
      <c r="R210" s="84">
        <v>0</v>
      </c>
      <c r="S210" s="22"/>
    </row>
    <row r="211" spans="1:19" ht="38.25" customHeight="1" thickBot="1">
      <c r="A211" s="144" t="s">
        <v>3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/>
      <c r="L211" s="21">
        <v>650</v>
      </c>
      <c r="M211" s="20">
        <v>11</v>
      </c>
      <c r="N211" s="20">
        <v>1</v>
      </c>
      <c r="O211" s="19">
        <v>520000590</v>
      </c>
      <c r="P211" s="18" t="s">
        <v>1</v>
      </c>
      <c r="Q211" s="91">
        <v>87.6</v>
      </c>
      <c r="R211" s="92">
        <v>0</v>
      </c>
      <c r="S211" s="17"/>
    </row>
    <row r="212" spans="1:19" ht="409.6" customHeight="1" hidden="1">
      <c r="A212" s="16"/>
      <c r="B212" s="16"/>
      <c r="C212" s="13"/>
      <c r="D212" s="13"/>
      <c r="E212" s="13"/>
      <c r="F212" s="13"/>
      <c r="G212" s="13"/>
      <c r="H212" s="13"/>
      <c r="I212" s="13"/>
      <c r="J212" s="68"/>
      <c r="K212" s="13"/>
      <c r="L212" s="14">
        <v>650</v>
      </c>
      <c r="M212" s="13">
        <v>11</v>
      </c>
      <c r="N212" s="13">
        <v>1</v>
      </c>
      <c r="O212" s="13" t="s">
        <v>2</v>
      </c>
      <c r="P212" s="13" t="s">
        <v>1</v>
      </c>
      <c r="Q212" s="93">
        <v>30642887.77</v>
      </c>
      <c r="R212" s="94">
        <v>211200</v>
      </c>
      <c r="S212" s="12"/>
    </row>
    <row r="213" spans="1:19" ht="12.75" customHeight="1" thickBot="1">
      <c r="A213" s="11"/>
      <c r="B213" s="10" t="s">
        <v>0</v>
      </c>
      <c r="C213" s="8"/>
      <c r="D213" s="8"/>
      <c r="E213" s="8"/>
      <c r="F213" s="8"/>
      <c r="G213" s="8"/>
      <c r="H213" s="8"/>
      <c r="I213" s="8"/>
      <c r="J213" s="9" t="s">
        <v>0</v>
      </c>
      <c r="K213" s="8"/>
      <c r="L213" s="8"/>
      <c r="M213" s="8"/>
      <c r="N213" s="8"/>
      <c r="O213" s="8"/>
      <c r="P213" s="8"/>
      <c r="Q213" s="95">
        <f>Q11+Q53+Q65+Q104+Q128+Q150+Q165+Q202+Q195</f>
        <v>26620.27</v>
      </c>
      <c r="R213" s="96">
        <f>R11+R53+R65+R104+R128+R150+R165+R202+R195</f>
        <v>238.4</v>
      </c>
      <c r="S213" s="7"/>
    </row>
    <row r="214" spans="1:19" ht="12.75" customHeight="1">
      <c r="A214" s="6"/>
      <c r="B214" s="6"/>
      <c r="C214" s="6"/>
      <c r="D214" s="6"/>
      <c r="E214" s="6"/>
      <c r="F214" s="6"/>
      <c r="G214" s="6"/>
      <c r="H214" s="6"/>
      <c r="I214" s="4"/>
      <c r="J214" s="6"/>
      <c r="K214" s="6"/>
      <c r="L214" s="6"/>
      <c r="M214" s="6"/>
      <c r="N214" s="6"/>
      <c r="O214" s="6"/>
      <c r="P214" s="4"/>
      <c r="Q214" s="5"/>
      <c r="R214" s="4"/>
      <c r="S214" s="3"/>
    </row>
    <row r="215" spans="1:19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</sheetData>
  <mergeCells count="171">
    <mergeCell ref="A206:K206"/>
    <mergeCell ref="A99:K99"/>
    <mergeCell ref="A97:K97"/>
    <mergeCell ref="A90:K90"/>
    <mergeCell ref="A91:K91"/>
    <mergeCell ref="A208:K208"/>
    <mergeCell ref="A181:K181"/>
    <mergeCell ref="A149:K149"/>
    <mergeCell ref="A173:K173"/>
    <mergeCell ref="A182:K182"/>
    <mergeCell ref="A148:K148"/>
    <mergeCell ref="A152:K152"/>
    <mergeCell ref="A150:K150"/>
    <mergeCell ref="A155:K155"/>
    <mergeCell ref="A154:K154"/>
    <mergeCell ref="A145:K145"/>
    <mergeCell ref="A100:K100"/>
    <mergeCell ref="A142:K142"/>
    <mergeCell ref="A137:K137"/>
    <mergeCell ref="A138:K138"/>
    <mergeCell ref="A139:K139"/>
    <mergeCell ref="A141:K141"/>
    <mergeCell ref="A140:K140"/>
    <mergeCell ref="A123:K123"/>
    <mergeCell ref="A211:K211"/>
    <mergeCell ref="A183:K183"/>
    <mergeCell ref="A187:K187"/>
    <mergeCell ref="A188:K188"/>
    <mergeCell ref="A201:K201"/>
    <mergeCell ref="A205:K205"/>
    <mergeCell ref="A210:K210"/>
    <mergeCell ref="A184:K184"/>
    <mergeCell ref="A189:K189"/>
    <mergeCell ref="A198:K198"/>
    <mergeCell ref="A203:K203"/>
    <mergeCell ref="A197:K197"/>
    <mergeCell ref="A195:K195"/>
    <mergeCell ref="A202:K202"/>
    <mergeCell ref="A196:K196"/>
    <mergeCell ref="A209:K209"/>
    <mergeCell ref="A185:K185"/>
    <mergeCell ref="A204:K204"/>
    <mergeCell ref="A207:K207"/>
    <mergeCell ref="A190:K190"/>
    <mergeCell ref="A199:K199"/>
    <mergeCell ref="A186:K186"/>
    <mergeCell ref="A191:K191"/>
    <mergeCell ref="A200:K200"/>
    <mergeCell ref="A87:K87"/>
    <mergeCell ref="A96:K96"/>
    <mergeCell ref="A75:K75"/>
    <mergeCell ref="A76:K76"/>
    <mergeCell ref="A81:K81"/>
    <mergeCell ref="A59:K59"/>
    <mergeCell ref="A60:K60"/>
    <mergeCell ref="A63:K63"/>
    <mergeCell ref="A67:K67"/>
    <mergeCell ref="A78:K78"/>
    <mergeCell ref="A61:K61"/>
    <mergeCell ref="A68:K68"/>
    <mergeCell ref="A89:K89"/>
    <mergeCell ref="A80:K80"/>
    <mergeCell ref="A83:K83"/>
    <mergeCell ref="A88:K88"/>
    <mergeCell ref="A86:K86"/>
    <mergeCell ref="A85:K85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28:K28"/>
    <mergeCell ref="A34:K34"/>
    <mergeCell ref="A22:K22"/>
    <mergeCell ref="A39:K39"/>
    <mergeCell ref="A40:K40"/>
    <mergeCell ref="A41:K41"/>
    <mergeCell ref="A98:K98"/>
    <mergeCell ref="A103:K103"/>
    <mergeCell ref="A64:K64"/>
    <mergeCell ref="A180:K180"/>
    <mergeCell ref="A168:K168"/>
    <mergeCell ref="A151:K151"/>
    <mergeCell ref="A167:K167"/>
    <mergeCell ref="A165:K165"/>
    <mergeCell ref="A166:K166"/>
    <mergeCell ref="A174:K174"/>
    <mergeCell ref="A146:K146"/>
    <mergeCell ref="A143:K143"/>
    <mergeCell ref="A147:K147"/>
    <mergeCell ref="A153:K153"/>
    <mergeCell ref="A169:K169"/>
    <mergeCell ref="A170:K170"/>
    <mergeCell ref="A171:K171"/>
    <mergeCell ref="A172:K172"/>
    <mergeCell ref="A175:K175"/>
    <mergeCell ref="A176:K176"/>
    <mergeCell ref="A144:K144"/>
    <mergeCell ref="A136:K136"/>
    <mergeCell ref="A125:K125"/>
    <mergeCell ref="A134:K134"/>
    <mergeCell ref="A132:K132"/>
    <mergeCell ref="A124:K124"/>
    <mergeCell ref="A122:K122"/>
    <mergeCell ref="A126:K126"/>
    <mergeCell ref="A131:K131"/>
    <mergeCell ref="A135:K135"/>
    <mergeCell ref="A133:K133"/>
    <mergeCell ref="A129:K129"/>
    <mergeCell ref="A127:K127"/>
    <mergeCell ref="A128:K128"/>
    <mergeCell ref="A121:K121"/>
    <mergeCell ref="A116:K116"/>
    <mergeCell ref="A117:K117"/>
    <mergeCell ref="A106:K106"/>
    <mergeCell ref="A120:K120"/>
    <mergeCell ref="A101:K101"/>
    <mergeCell ref="A105:K105"/>
    <mergeCell ref="A108:K108"/>
    <mergeCell ref="A119:K119"/>
    <mergeCell ref="A107:K107"/>
    <mergeCell ref="A118:K118"/>
    <mergeCell ref="A109:K109"/>
    <mergeCell ref="A104:K104"/>
    <mergeCell ref="A102:K102"/>
    <mergeCell ref="A54:K54"/>
    <mergeCell ref="A51:K51"/>
    <mergeCell ref="A84:K84"/>
    <mergeCell ref="A73:K73"/>
    <mergeCell ref="A79:K79"/>
    <mergeCell ref="A62:K62"/>
    <mergeCell ref="A69:K69"/>
    <mergeCell ref="A74:K74"/>
    <mergeCell ref="A46:K46"/>
    <mergeCell ref="A65:K65"/>
    <mergeCell ref="A66:K66"/>
    <mergeCell ref="A77:K77"/>
    <mergeCell ref="A57:K57"/>
    <mergeCell ref="A70:K70"/>
    <mergeCell ref="A58:K58"/>
    <mergeCell ref="A71:K71"/>
    <mergeCell ref="A72:K72"/>
    <mergeCell ref="A82:K82"/>
    <mergeCell ref="J7:R7"/>
    <mergeCell ref="A10:K10"/>
    <mergeCell ref="A11:K11"/>
    <mergeCell ref="A53:K53"/>
    <mergeCell ref="A56:K56"/>
    <mergeCell ref="A13:K13"/>
    <mergeCell ref="A19:K19"/>
    <mergeCell ref="A17:K17"/>
    <mergeCell ref="A15:K15"/>
    <mergeCell ref="A21:K21"/>
    <mergeCell ref="A48:K48"/>
    <mergeCell ref="A49:K49"/>
    <mergeCell ref="A55:K55"/>
    <mergeCell ref="A27:K27"/>
    <mergeCell ref="A33:K33"/>
    <mergeCell ref="A37:K37"/>
    <mergeCell ref="A50:K50"/>
    <mergeCell ref="A52:K52"/>
    <mergeCell ref="A14:K14"/>
    <mergeCell ref="A20:K20"/>
    <mergeCell ref="A26:K26"/>
    <mergeCell ref="A32:K32"/>
    <mergeCell ref="A16:K16"/>
    <mergeCell ref="A38:K38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8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2018-03-03T09:33:56Z</cp:lastPrinted>
  <dcterms:created xsi:type="dcterms:W3CDTF">2017-10-02T07:11:47Z</dcterms:created>
  <dcterms:modified xsi:type="dcterms:W3CDTF">2018-07-04T11:17:50Z</dcterms:modified>
  <cp:category/>
  <cp:version/>
  <cp:contentType/>
  <cp:contentStatus/>
</cp:coreProperties>
</file>